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Working Days" sheetId="1" r:id="rId1"/>
    <sheet name="Holiday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D18"/>
  <c r="C17"/>
  <c r="C15"/>
  <c r="E15" s="1"/>
  <c r="C14"/>
  <c r="E14" s="1"/>
  <c r="C13"/>
  <c r="E13" s="1"/>
  <c r="C12"/>
  <c r="E12" s="1"/>
  <c r="C11"/>
  <c r="E11" s="1"/>
  <c r="C10"/>
  <c r="E10" s="1"/>
  <c r="C9"/>
  <c r="E9" s="1"/>
  <c r="C8"/>
  <c r="E8" s="1"/>
  <c r="C7"/>
  <c r="E7" s="1"/>
  <c r="C6"/>
  <c r="E6" s="1"/>
  <c r="C4"/>
  <c r="E4" s="1"/>
  <c r="B18"/>
  <c r="B17"/>
  <c r="B15"/>
  <c r="B14"/>
  <c r="B13"/>
  <c r="B12"/>
  <c r="B11"/>
  <c r="B10"/>
  <c r="B9"/>
  <c r="B8"/>
  <c r="B7"/>
  <c r="B6"/>
  <c r="B4"/>
  <c r="E18" l="1"/>
  <c r="C18"/>
</calcChain>
</file>

<file path=xl/sharedStrings.xml><?xml version="1.0" encoding="utf-8"?>
<sst xmlns="http://schemas.openxmlformats.org/spreadsheetml/2006/main" count="42" uniqueCount="42">
  <si>
    <t>Month</t>
  </si>
  <si>
    <t>Number of working days</t>
  </si>
  <si>
    <t>Number of business days</t>
  </si>
  <si>
    <t>Number of weekends</t>
  </si>
  <si>
    <t>Working hours monthly</t>
  </si>
  <si>
    <t>Holidays</t>
  </si>
  <si>
    <t>January 1-31</t>
  </si>
  <si>
    <t>March 1-31</t>
  </si>
  <si>
    <t>April 1-30</t>
  </si>
  <si>
    <t>May 1-31</t>
  </si>
  <si>
    <t>June 1-30</t>
  </si>
  <si>
    <t>July 1-31</t>
  </si>
  <si>
    <t>August 1-31</t>
  </si>
  <si>
    <t>September 1-30</t>
  </si>
  <si>
    <t>October 1-31</t>
  </si>
  <si>
    <t>November 1-30</t>
  </si>
  <si>
    <t>December 1-31</t>
  </si>
  <si>
    <t>Total</t>
  </si>
  <si>
    <t>Working Days 2024 | LeaveBoard.com</t>
  </si>
  <si>
    <t>February 1-29</t>
  </si>
  <si>
    <t>Monday, January 01, New Year's Day</t>
  </si>
  <si>
    <t>Monday, January 15 -Birthday of Martin Luther King, Jr.</t>
  </si>
  <si>
    <t>Monday, February 19 - Washington’s Birthday</t>
  </si>
  <si>
    <t>Monday, May 27 -Memorial Day</t>
  </si>
  <si>
    <t>Wednesday, June 19-Juneteenth National Independence Day</t>
  </si>
  <si>
    <t>Thursday, July 04 - Independence Day</t>
  </si>
  <si>
    <t>Monday, September 02 - Labor Day</t>
  </si>
  <si>
    <t>Monday, October 14 - Columbus Day</t>
  </si>
  <si>
    <t>Monday, November 11 - Veterans Day</t>
  </si>
  <si>
    <t>Thursday, November 28 - Thanksgiving Day</t>
  </si>
  <si>
    <t>Wednesday, December 25 - Christmas Day</t>
  </si>
  <si>
    <t xml:space="preserve"> New Year's Day</t>
  </si>
  <si>
    <t>Birthday of Martin Luther King, Jr.</t>
  </si>
  <si>
    <t>Washington’s Birthday</t>
  </si>
  <si>
    <t>Memorial Day</t>
  </si>
  <si>
    <t>Juneteenth National Independence Day</t>
  </si>
  <si>
    <t>Independence Day</t>
  </si>
  <si>
    <t>Labor Day</t>
  </si>
  <si>
    <t>Columbus Day</t>
  </si>
  <si>
    <t>Veterans Day</t>
  </si>
  <si>
    <t>Thanksgiving Day</t>
  </si>
  <si>
    <t>Christmas Day</t>
  </si>
</sst>
</file>

<file path=xl/styles.xml><?xml version="1.0" encoding="utf-8"?>
<styleSheet xmlns="http://schemas.openxmlformats.org/spreadsheetml/2006/main">
  <numFmts count="1">
    <numFmt numFmtId="169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/>
      <diagonal/>
    </border>
    <border>
      <left/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/>
      <right style="thin">
        <color theme="0" tint="-0.14987640003662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96795556505021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Normal="100" workbookViewId="0">
      <selection activeCell="D6" sqref="D6"/>
    </sheetView>
  </sheetViews>
  <sheetFormatPr defaultRowHeight="15"/>
  <cols>
    <col min="1" max="1" width="12.5703125" customWidth="1"/>
    <col min="2" max="2" width="18.28515625" customWidth="1"/>
    <col min="3" max="3" width="19.85546875" customWidth="1"/>
    <col min="4" max="4" width="18.85546875" customWidth="1"/>
    <col min="5" max="5" width="17.140625" customWidth="1"/>
    <col min="6" max="6" width="32.85546875" customWidth="1"/>
  </cols>
  <sheetData>
    <row r="1" spans="1:6" ht="27" customHeight="1">
      <c r="B1" s="3" t="s">
        <v>18</v>
      </c>
      <c r="C1" s="3"/>
      <c r="D1" s="3"/>
      <c r="E1" s="3"/>
    </row>
    <row r="3" spans="1:6" ht="35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28.5" customHeight="1">
      <c r="A4" s="8" t="s">
        <v>6</v>
      </c>
      <c r="B4" s="10">
        <f>NETWORKDAYS("1/1/2024","1/31/2024")</f>
        <v>23</v>
      </c>
      <c r="C4" s="12">
        <f>NETWORKDAYS("1/1/2024","1/31/2024", Holidays!A1:A11)</f>
        <v>21</v>
      </c>
      <c r="D4" s="4">
        <v>8</v>
      </c>
      <c r="E4" s="13">
        <f>C4*8</f>
        <v>168</v>
      </c>
      <c r="F4" s="5" t="s">
        <v>20</v>
      </c>
    </row>
    <row r="5" spans="1:6" ht="28.5" customHeight="1">
      <c r="A5" s="9"/>
      <c r="B5" s="11"/>
      <c r="C5" s="14"/>
      <c r="D5" s="6"/>
      <c r="E5" s="15"/>
      <c r="F5" s="7" t="s">
        <v>21</v>
      </c>
    </row>
    <row r="6" spans="1:6" ht="28.5" customHeight="1">
      <c r="A6" s="1" t="s">
        <v>19</v>
      </c>
      <c r="B6" s="1">
        <f>NETWORKDAYS("2/1/2024","2/29/2024")</f>
        <v>21</v>
      </c>
      <c r="C6" s="1">
        <f>NETWORKDAYS("2/1/2024","2/29/2024", Holidays!A1:A11)</f>
        <v>20</v>
      </c>
      <c r="D6" s="1">
        <v>8</v>
      </c>
      <c r="E6" s="1">
        <f>C6*8</f>
        <v>160</v>
      </c>
      <c r="F6" s="1" t="s">
        <v>22</v>
      </c>
    </row>
    <row r="7" spans="1:6" ht="28.5" customHeight="1">
      <c r="A7" s="16" t="s">
        <v>7</v>
      </c>
      <c r="B7" s="17">
        <f>NETWORKDAYS("3/1/2024","3/31/2024")</f>
        <v>21</v>
      </c>
      <c r="C7" s="17">
        <f>NETWORKDAYS("3/1/2024","3/31/2024", Holidays!A1:A11)</f>
        <v>21</v>
      </c>
      <c r="D7" s="18">
        <v>10</v>
      </c>
      <c r="E7" s="1">
        <f t="shared" ref="E7:E14" si="0">C7*8</f>
        <v>168</v>
      </c>
      <c r="F7" s="19"/>
    </row>
    <row r="8" spans="1:6" ht="28.5" customHeight="1">
      <c r="A8" s="1" t="s">
        <v>8</v>
      </c>
      <c r="B8" s="1">
        <f>NETWORKDAYS("4/1/2024","4/30/2024")</f>
        <v>22</v>
      </c>
      <c r="C8" s="1">
        <f>NETWORKDAYS("4/1/2024","4/30/2024", Holidays!A1:A11)</f>
        <v>22</v>
      </c>
      <c r="D8" s="1">
        <v>8</v>
      </c>
      <c r="E8" s="1">
        <f t="shared" si="0"/>
        <v>176</v>
      </c>
      <c r="F8" s="1"/>
    </row>
    <row r="9" spans="1:6" ht="28.5" customHeight="1">
      <c r="A9" s="16" t="s">
        <v>9</v>
      </c>
      <c r="B9" s="17">
        <f>NETWORKDAYS("5/1/2024","5/31/2024")</f>
        <v>23</v>
      </c>
      <c r="C9" s="17">
        <f>NETWORKDAYS("5/1/2024","5/31/2024", Holidays!A1:A11)</f>
        <v>22</v>
      </c>
      <c r="D9" s="20">
        <v>8</v>
      </c>
      <c r="E9" s="1">
        <f t="shared" si="0"/>
        <v>176</v>
      </c>
      <c r="F9" s="19" t="s">
        <v>23</v>
      </c>
    </row>
    <row r="10" spans="1:6" ht="28.5" customHeight="1">
      <c r="A10" s="1" t="s">
        <v>10</v>
      </c>
      <c r="B10" s="1">
        <f>NETWORKDAYS("6/1/2024","6/30/2024")</f>
        <v>20</v>
      </c>
      <c r="C10" s="1">
        <f>NETWORKDAYS("6/1/2024","6/30/2024", Holidays!A1:A11)</f>
        <v>19</v>
      </c>
      <c r="D10" s="1">
        <v>10</v>
      </c>
      <c r="E10" s="1">
        <f t="shared" si="0"/>
        <v>152</v>
      </c>
      <c r="F10" s="1" t="s">
        <v>24</v>
      </c>
    </row>
    <row r="11" spans="1:6" ht="28.5" customHeight="1">
      <c r="A11" s="16" t="s">
        <v>11</v>
      </c>
      <c r="B11" s="17">
        <f>NETWORKDAYS("7/1/2024","7/31/2024")</f>
        <v>23</v>
      </c>
      <c r="C11" s="17">
        <f>NETWORKDAYS("7/1/2024","7/31/2024", Holidays!A1:A11)</f>
        <v>22</v>
      </c>
      <c r="D11" s="20">
        <v>8</v>
      </c>
      <c r="E11" s="1">
        <f t="shared" si="0"/>
        <v>176</v>
      </c>
      <c r="F11" s="19" t="s">
        <v>25</v>
      </c>
    </row>
    <row r="12" spans="1:6" ht="28.5" customHeight="1">
      <c r="A12" s="1" t="s">
        <v>12</v>
      </c>
      <c r="B12" s="1">
        <f>NETWORKDAYS("8/1/2024","8/31/2024")</f>
        <v>22</v>
      </c>
      <c r="C12" s="1">
        <f>NETWORKDAYS("8/1/2024","8/31/2024", Holidays!A1:A11)</f>
        <v>22</v>
      </c>
      <c r="D12" s="1">
        <v>9</v>
      </c>
      <c r="E12" s="1">
        <f t="shared" si="0"/>
        <v>176</v>
      </c>
      <c r="F12" s="1"/>
    </row>
    <row r="13" spans="1:6" ht="28.5" customHeight="1">
      <c r="A13" s="16" t="s">
        <v>13</v>
      </c>
      <c r="B13" s="17">
        <f>NETWORKDAYS("9/1/2024","9/30/2024")</f>
        <v>21</v>
      </c>
      <c r="C13" s="17">
        <f>NETWORKDAYS("9/1/2024","9/30/2024", Holidays!A1:A11)</f>
        <v>20</v>
      </c>
      <c r="D13" s="20">
        <v>9</v>
      </c>
      <c r="E13" s="1">
        <f>C13*8</f>
        <v>160</v>
      </c>
      <c r="F13" s="19" t="s">
        <v>26</v>
      </c>
    </row>
    <row r="14" spans="1:6" ht="28.5" customHeight="1">
      <c r="A14" s="1" t="s">
        <v>14</v>
      </c>
      <c r="B14" s="1">
        <f>NETWORKDAYS("10/1/2024","10/31/2024")</f>
        <v>23</v>
      </c>
      <c r="C14" s="1">
        <f>NETWORKDAYS("10/1/2024","10/31/2024", Holidays!A1:A11)</f>
        <v>22</v>
      </c>
      <c r="D14" s="1">
        <v>8</v>
      </c>
      <c r="E14" s="1">
        <f t="shared" si="0"/>
        <v>176</v>
      </c>
      <c r="F14" s="1" t="s">
        <v>27</v>
      </c>
    </row>
    <row r="15" spans="1:6" ht="28.5" customHeight="1">
      <c r="A15" s="8" t="s">
        <v>15</v>
      </c>
      <c r="B15" s="10">
        <f>NETWORKDAYS("11/1/2024","11/30/2024")</f>
        <v>21</v>
      </c>
      <c r="C15" s="10">
        <f>NETWORKDAYS("11/1/2024","11/30/2024", Holidays!A1:A11)</f>
        <v>19</v>
      </c>
      <c r="D15" s="4">
        <v>9</v>
      </c>
      <c r="E15" s="13">
        <f>C15*8</f>
        <v>152</v>
      </c>
      <c r="F15" s="5" t="s">
        <v>28</v>
      </c>
    </row>
    <row r="16" spans="1:6" ht="28.5" customHeight="1">
      <c r="A16" s="9"/>
      <c r="B16" s="11"/>
      <c r="C16" s="11"/>
      <c r="D16" s="6"/>
      <c r="E16" s="15"/>
      <c r="F16" s="7" t="s">
        <v>29</v>
      </c>
    </row>
    <row r="17" spans="1:6" ht="28.5" customHeight="1">
      <c r="A17" s="1" t="s">
        <v>16</v>
      </c>
      <c r="B17" s="1">
        <f>NETWORKDAYS("12/1/2024","12/31/2024")</f>
        <v>22</v>
      </c>
      <c r="C17" s="1">
        <f>NETWORKDAYS("12/1/2024","12/31/2024", Holidays!A1:A11)</f>
        <v>21</v>
      </c>
      <c r="D17" s="1">
        <v>9</v>
      </c>
      <c r="E17" s="1">
        <f>C17*8</f>
        <v>168</v>
      </c>
      <c r="F17" s="1" t="s">
        <v>30</v>
      </c>
    </row>
    <row r="18" spans="1:6">
      <c r="A18" s="2" t="s">
        <v>17</v>
      </c>
      <c r="B18" s="1">
        <f>SUM(B4:B17)</f>
        <v>262</v>
      </c>
      <c r="C18" s="1">
        <f t="shared" ref="C18:E18" si="1">SUM(C4:C17)</f>
        <v>251</v>
      </c>
      <c r="D18" s="1">
        <f t="shared" si="1"/>
        <v>104</v>
      </c>
      <c r="E18" s="1">
        <f t="shared" si="1"/>
        <v>2008</v>
      </c>
      <c r="F18" s="1"/>
    </row>
  </sheetData>
  <mergeCells count="10">
    <mergeCell ref="A4:A5"/>
    <mergeCell ref="B4:B5"/>
    <mergeCell ref="C4:C5"/>
    <mergeCell ref="D4:D5"/>
    <mergeCell ref="E4:E5"/>
    <mergeCell ref="A15:A16"/>
    <mergeCell ref="B15:B16"/>
    <mergeCell ref="C15:C16"/>
    <mergeCell ref="D15:D16"/>
    <mergeCell ref="E15:E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6" sqref="B16"/>
    </sheetView>
  </sheetViews>
  <sheetFormatPr defaultRowHeight="15"/>
  <cols>
    <col min="1" max="1" width="21.5703125" style="21" customWidth="1"/>
    <col min="2" max="2" width="53.28515625" customWidth="1"/>
  </cols>
  <sheetData>
    <row r="1" spans="1:2">
      <c r="A1" s="21">
        <v>45292</v>
      </c>
      <c r="B1" t="s">
        <v>31</v>
      </c>
    </row>
    <row r="2" spans="1:2">
      <c r="A2" s="21">
        <v>45306</v>
      </c>
      <c r="B2" t="s">
        <v>32</v>
      </c>
    </row>
    <row r="3" spans="1:2">
      <c r="A3" s="21">
        <v>45341</v>
      </c>
      <c r="B3" t="s">
        <v>33</v>
      </c>
    </row>
    <row r="4" spans="1:2">
      <c r="A4" s="21">
        <v>45439</v>
      </c>
      <c r="B4" t="s">
        <v>34</v>
      </c>
    </row>
    <row r="5" spans="1:2">
      <c r="A5" s="21">
        <v>45462</v>
      </c>
      <c r="B5" t="s">
        <v>35</v>
      </c>
    </row>
    <row r="6" spans="1:2">
      <c r="A6" s="21">
        <v>45477</v>
      </c>
      <c r="B6" t="s">
        <v>36</v>
      </c>
    </row>
    <row r="7" spans="1:2">
      <c r="A7" s="21">
        <v>45537</v>
      </c>
      <c r="B7" t="s">
        <v>37</v>
      </c>
    </row>
    <row r="8" spans="1:2">
      <c r="A8" s="21">
        <v>45579</v>
      </c>
      <c r="B8" t="s">
        <v>38</v>
      </c>
    </row>
    <row r="9" spans="1:2">
      <c r="A9" s="21">
        <v>45607</v>
      </c>
      <c r="B9" t="s">
        <v>39</v>
      </c>
    </row>
    <row r="10" spans="1:2">
      <c r="A10" s="21">
        <v>45624</v>
      </c>
      <c r="B10" t="s">
        <v>40</v>
      </c>
    </row>
    <row r="11" spans="1:2">
      <c r="A11" s="21">
        <v>45651</v>
      </c>
      <c r="B1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Working Days</vt:lpstr>
      <vt:lpstr>Holidays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cp:lastPrinted>2023-11-08T10:36:25Z</cp:lastPrinted>
  <dcterms:created xsi:type="dcterms:W3CDTF">2023-11-08T10:31:04Z</dcterms:created>
  <dcterms:modified xsi:type="dcterms:W3CDTF">2023-11-08T13:02:11Z</dcterms:modified>
</cp:coreProperties>
</file>