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studio/Desktop/"/>
    </mc:Choice>
  </mc:AlternateContent>
  <xr:revisionPtr revIDLastSave="0" documentId="13_ncr:1_{4036AAA0-119B-F442-BAA1-00204496E188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Calendar" sheetId="1" r:id="rId1"/>
    <sheet name="Holidays" sheetId="2" r:id="rId2"/>
    <sheet name="Legend" sheetId="3" r:id="rId3"/>
    <sheet name="Employees" sheetId="4" r:id="rId4"/>
  </sheets>
  <externalReferences>
    <externalReference r:id="rId5"/>
    <externalReference r:id="rId6"/>
  </externalReferences>
  <definedNames>
    <definedName name="employees_names">Employees!$A$2:$A$8</definedName>
    <definedName name="holidays" localSheetId="3">[1]Holidays!$A$5:$A$15</definedName>
    <definedName name="holidays">Holidays!$A$5:$A$15</definedName>
    <definedName name="leave_type">Legend!$A$2:$A$6</definedName>
    <definedName name="lstHolidays">[2]!CompanyHolidays[Company Holidays]</definedName>
    <definedName name="weekends">Holidays!$A$18:$A$121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15" i="1"/>
  <c r="H13" i="1"/>
  <c r="I13" i="1"/>
  <c r="J8" i="1"/>
  <c r="J13" i="1"/>
  <c r="K8" i="1"/>
  <c r="K13" i="1"/>
  <c r="L8" i="1"/>
  <c r="L13" i="1"/>
  <c r="M8" i="1"/>
  <c r="M13" i="1"/>
  <c r="K12" i="1"/>
  <c r="L12" i="1"/>
  <c r="M12" i="1"/>
  <c r="J12" i="1"/>
  <c r="K11" i="1"/>
  <c r="L11" i="1"/>
  <c r="M11" i="1"/>
  <c r="J11" i="1"/>
  <c r="L10" i="1"/>
  <c r="M10" i="1"/>
  <c r="K10" i="1"/>
  <c r="L9" i="1"/>
  <c r="M9" i="1"/>
  <c r="K9" i="1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E10" i="1"/>
  <c r="J10" i="1"/>
  <c r="J9" i="1"/>
  <c r="I10" i="1"/>
  <c r="E11" i="1"/>
  <c r="I11" i="1"/>
  <c r="E12" i="1"/>
  <c r="I12" i="1"/>
  <c r="E9" i="1"/>
  <c r="I9" i="1"/>
  <c r="E8" i="1"/>
  <c r="E13" i="1"/>
  <c r="E14" i="1"/>
  <c r="I8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<sst xmlns="http://schemas.openxmlformats.org/spreadsheetml/2006/main" count="172" uniqueCount="65">
  <si>
    <t>Vacation</t>
  </si>
  <si>
    <t>Sick</t>
  </si>
  <si>
    <t>Maternity</t>
  </si>
  <si>
    <t>Casual</t>
  </si>
  <si>
    <t>Company Holidays</t>
  </si>
  <si>
    <t>Description</t>
  </si>
  <si>
    <t>New Year's Day</t>
  </si>
  <si>
    <t>Independence Day</t>
  </si>
  <si>
    <t>Company name</t>
  </si>
  <si>
    <t>Year</t>
  </si>
  <si>
    <t>Martin Luther King Jr. Day</t>
  </si>
  <si>
    <t>Memorial Day</t>
  </si>
  <si>
    <t>Labor Day</t>
  </si>
  <si>
    <t>Veterans Day</t>
  </si>
  <si>
    <t>Legend</t>
  </si>
  <si>
    <t>Employee name</t>
  </si>
  <si>
    <t>January</t>
  </si>
  <si>
    <t>February</t>
  </si>
  <si>
    <t>March</t>
  </si>
  <si>
    <t>Su</t>
  </si>
  <si>
    <t>Mo</t>
  </si>
  <si>
    <t>Tu</t>
  </si>
  <si>
    <t>We</t>
  </si>
  <si>
    <t>Th</t>
  </si>
  <si>
    <t>Fr</t>
  </si>
  <si>
    <t>Sa</t>
  </si>
  <si>
    <t>Other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</si>
  <si>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</si>
  <si>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</si>
  <si>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</si>
  <si>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</si>
  <si>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</si>
  <si>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</si>
  <si>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</si>
  <si>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</si>
  <si>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</si>
  <si>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Coumbus Day</t>
  </si>
  <si>
    <t>Thanksgiving Day</t>
  </si>
  <si>
    <t>Christmas Day</t>
  </si>
  <si>
    <t>My business</t>
  </si>
  <si>
    <t>Annual Leave Planner</t>
  </si>
  <si>
    <t>Start Date</t>
  </si>
  <si>
    <t>End Date</t>
  </si>
  <si>
    <t>Leave Type</t>
  </si>
  <si>
    <t>No. of days</t>
  </si>
  <si>
    <t>Employee Name</t>
  </si>
  <si>
    <t>Department</t>
  </si>
  <si>
    <t>Albert Watson</t>
  </si>
  <si>
    <t>Marketing</t>
  </si>
  <si>
    <t>Brent Cary</t>
  </si>
  <si>
    <t>Logistics</t>
  </si>
  <si>
    <t>Charlie Down</t>
  </si>
  <si>
    <t>Finance</t>
  </si>
  <si>
    <t>Davidson May</t>
  </si>
  <si>
    <t>Management</t>
  </si>
  <si>
    <t>Mike Smith</t>
  </si>
  <si>
    <t>PR</t>
  </si>
  <si>
    <t>Nicholas Piere</t>
  </si>
  <si>
    <t>Peter Carly</t>
  </si>
  <si>
    <t>Weekends</t>
  </si>
  <si>
    <t>Total</t>
  </si>
  <si>
    <t>Inauguration Day</t>
  </si>
  <si>
    <t>Washington's Birthday</t>
  </si>
  <si>
    <t>Annual Leave Balance</t>
  </si>
  <si>
    <t>Annual Leave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</si>
</sst>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;@"/>
    <numFmt numFmtId="165" formatCode="d"/>
    <numFmt numFmtId="166" formatCode="[$-409]d\-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b/>
      <sz val="14"/>
      <color rgb="FF000000"/>
      <name val="Verdana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3"/>
      <name val="Calibri Light"/>
      <family val="1"/>
      <scheme val="maj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rgb="FF00CC66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>
      <alignment horizontal="left" vertical="center" indent="1"/>
    </xf>
    <xf numFmtId="14" fontId="1" fillId="0" borderId="0">
      <alignment horizontal="left" vertical="center" indent="1"/>
    </xf>
    <xf numFmtId="0" fontId="1" fillId="0" borderId="0">
      <alignment horizontal="left" vertical="center" wrapText="1" indent="1"/>
    </xf>
    <xf numFmtId="0" fontId="1" fillId="2" borderId="0" applyNumberFormat="0" applyBorder="0" applyAlignment="0" applyProtection="0"/>
    <xf numFmtId="0" fontId="12" fillId="6" borderId="0" applyNumberFormat="0" applyBorder="0" applyAlignment="0" applyProtection="0"/>
    <xf numFmtId="165" fontId="1" fillId="0" borderId="0" applyFont="0" applyFill="0" applyBorder="0">
      <alignment horizontal="center" vertical="center"/>
    </xf>
    <xf numFmtId="0" fontId="13" fillId="0" borderId="0">
      <alignment horizontal="left" vertical="center" indent="2"/>
    </xf>
  </cellStyleXfs>
  <cellXfs count="55">
    <xf numFmtId="0" fontId="0" fillId="0" borderId="0" xfId="0"/>
    <xf numFmtId="0" fontId="5" fillId="0" borderId="0" xfId="0" applyFont="1" applyBorder="1"/>
    <xf numFmtId="49" fontId="0" fillId="0" borderId="0" xfId="0" applyNumberFormat="1" applyBorder="1" applyAlignment="1"/>
    <xf numFmtId="49" fontId="0" fillId="0" borderId="17" xfId="0" applyNumberFormat="1" applyBorder="1" applyAlignment="1"/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165" fontId="7" fillId="4" borderId="9" xfId="0" applyNumberFormat="1" applyFont="1" applyFill="1" applyBorder="1" applyAlignment="1">
      <alignment horizontal="center" vertical="center"/>
    </xf>
    <xf numFmtId="165" fontId="7" fillId="4" borderId="12" xfId="0" applyNumberFormat="1" applyFont="1" applyFill="1" applyBorder="1" applyAlignment="1">
      <alignment horizontal="center" vertical="center"/>
    </xf>
    <xf numFmtId="0" fontId="0" fillId="5" borderId="0" xfId="0" applyFill="1"/>
    <xf numFmtId="0" fontId="5" fillId="5" borderId="0" xfId="0" applyFont="1" applyFill="1" applyBorder="1"/>
    <xf numFmtId="0" fontId="6" fillId="5" borderId="5" xfId="0" applyNumberFormat="1" applyFont="1" applyFill="1" applyBorder="1" applyAlignment="1">
      <alignment horizontal="center" vertical="center"/>
    </xf>
    <xf numFmtId="0" fontId="6" fillId="5" borderId="6" xfId="0" applyNumberFormat="1" applyFont="1" applyFill="1" applyBorder="1" applyAlignment="1">
      <alignment horizontal="center" vertical="center"/>
    </xf>
    <xf numFmtId="0" fontId="6" fillId="5" borderId="7" xfId="0" applyNumberFormat="1" applyFont="1" applyFill="1" applyBorder="1" applyAlignment="1">
      <alignment horizontal="center" vertical="center"/>
    </xf>
    <xf numFmtId="165" fontId="7" fillId="5" borderId="8" xfId="0" applyNumberFormat="1" applyFont="1" applyFill="1" applyBorder="1" applyAlignment="1">
      <alignment horizontal="center" vertical="center"/>
    </xf>
    <xf numFmtId="165" fontId="7" fillId="5" borderId="9" xfId="0" applyNumberFormat="1" applyFont="1" applyFill="1" applyBorder="1" applyAlignment="1">
      <alignment horizontal="center" vertical="center"/>
    </xf>
    <xf numFmtId="165" fontId="7" fillId="5" borderId="10" xfId="0" applyNumberFormat="1" applyFont="1" applyFill="1" applyBorder="1" applyAlignment="1">
      <alignment horizontal="center" vertical="center"/>
    </xf>
    <xf numFmtId="165" fontId="7" fillId="5" borderId="11" xfId="0" applyNumberFormat="1" applyFont="1" applyFill="1" applyBorder="1" applyAlignment="1">
      <alignment horizontal="center" vertical="center"/>
    </xf>
    <xf numFmtId="165" fontId="7" fillId="5" borderId="12" xfId="0" applyNumberFormat="1" applyFont="1" applyFill="1" applyBorder="1" applyAlignment="1">
      <alignment horizontal="center" vertical="center"/>
    </xf>
    <xf numFmtId="165" fontId="7" fillId="5" borderId="13" xfId="0" applyNumberFormat="1" applyFont="1" applyFill="1" applyBorder="1" applyAlignment="1">
      <alignment horizontal="center" vertical="center"/>
    </xf>
    <xf numFmtId="165" fontId="0" fillId="5" borderId="0" xfId="0" applyNumberFormat="1" applyFill="1"/>
    <xf numFmtId="165" fontId="5" fillId="5" borderId="0" xfId="0" applyNumberFormat="1" applyFont="1" applyFill="1" applyBorder="1"/>
    <xf numFmtId="165" fontId="7" fillId="4" borderId="10" xfId="0" applyNumberFormat="1" applyFont="1" applyFill="1" applyBorder="1" applyAlignment="1">
      <alignment horizontal="center" vertical="center"/>
    </xf>
    <xf numFmtId="165" fontId="7" fillId="5" borderId="14" xfId="0" applyNumberFormat="1" applyFont="1" applyFill="1" applyBorder="1"/>
    <xf numFmtId="165" fontId="7" fillId="5" borderId="15" xfId="0" applyNumberFormat="1" applyFont="1" applyFill="1" applyBorder="1"/>
    <xf numFmtId="165" fontId="7" fillId="5" borderId="16" xfId="0" applyNumberFormat="1" applyFont="1" applyFill="1" applyBorder="1"/>
    <xf numFmtId="165" fontId="7" fillId="5" borderId="14" xfId="0" applyNumberFormat="1" applyFont="1" applyFill="1" applyBorder="1" applyAlignment="1">
      <alignment vertical="center"/>
    </xf>
    <xf numFmtId="0" fontId="2" fillId="2" borderId="0" xfId="4" applyFont="1" applyAlignment="1">
      <alignment horizontal="center" vertical="center"/>
    </xf>
    <xf numFmtId="0" fontId="12" fillId="6" borderId="0" xfId="5"/>
    <xf numFmtId="0" fontId="14" fillId="2" borderId="0" xfId="4" applyFont="1" applyBorder="1" applyAlignment="1">
      <alignment horizontal="center" vertical="center"/>
    </xf>
    <xf numFmtId="164" fontId="5" fillId="0" borderId="1" xfId="0" applyNumberFormat="1" applyFont="1" applyBorder="1" applyAlignment="1"/>
    <xf numFmtId="0" fontId="5" fillId="0" borderId="1" xfId="0" applyFont="1" applyBorder="1"/>
    <xf numFmtId="0" fontId="9" fillId="0" borderId="24" xfId="0" applyFont="1" applyBorder="1" applyAlignment="1">
      <alignment horizontal="center" vertical="center"/>
    </xf>
    <xf numFmtId="164" fontId="0" fillId="0" borderId="0" xfId="0" applyNumberFormat="1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16" fontId="0" fillId="0" borderId="0" xfId="0" applyNumberFormat="1"/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top"/>
    </xf>
    <xf numFmtId="49" fontId="4" fillId="5" borderId="3" xfId="0" applyNumberFormat="1" applyFont="1" applyFill="1" applyBorder="1" applyAlignment="1">
      <alignment horizontal="center" vertical="top"/>
    </xf>
    <xf numFmtId="49" fontId="4" fillId="5" borderId="4" xfId="0" applyNumberFormat="1" applyFont="1" applyFill="1" applyBorder="1" applyAlignment="1">
      <alignment horizontal="center" vertical="top"/>
    </xf>
    <xf numFmtId="0" fontId="15" fillId="3" borderId="25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</cellXfs>
  <cellStyles count="8">
    <cellStyle name="20% - Accent2" xfId="4" builtinId="34"/>
    <cellStyle name="Bad" xfId="5" builtinId="27"/>
    <cellStyle name="Days" xfId="6" xr:uid="{00000000-0005-0000-0000-000002000000}"/>
    <cellStyle name="Months" xfId="7" xr:uid="{00000000-0005-0000-0000-000003000000}"/>
    <cellStyle name="Normal" xfId="0" builtinId="0"/>
    <cellStyle name="Table Dates" xfId="2" xr:uid="{00000000-0005-0000-0000-000005000000}"/>
    <cellStyle name="Table details" xfId="3" xr:uid="{00000000-0005-0000-0000-000006000000}"/>
    <cellStyle name="Table Headers" xfId="1" xr:uid="{00000000-0005-0000-0000-000007000000}"/>
  </cellStyles>
  <dxfs count="0"/>
  <tableStyles count="0" defaultTableStyle="TableStyleMedium2" defaultPivotStyle="PivotStyleLight16"/>
  <colors>
    <mruColors>
      <color rgb="FFCCFFCC"/>
      <color rgb="FFFF5050"/>
      <color rgb="FFFFDA65"/>
      <color rgb="FFF4B082"/>
      <color rgb="FF8EA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radulescu/Downloads/attendance-tracker-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radulescu/AppData/Roaming/Microsoft/Excel/employee-attendance-tracker%20(version%20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Employees"/>
      <sheetName val="Holidays"/>
      <sheetName val="Legend"/>
    </sheetNames>
    <sheetDataSet>
      <sheetData sheetId="0"/>
      <sheetData sheetId="1"/>
      <sheetData sheetId="2">
        <row r="5">
          <cell r="A5">
            <v>43831</v>
          </cell>
        </row>
        <row r="6">
          <cell r="A6">
            <v>43850</v>
          </cell>
        </row>
        <row r="7">
          <cell r="A7">
            <v>43878</v>
          </cell>
        </row>
        <row r="8">
          <cell r="A8">
            <v>43976</v>
          </cell>
        </row>
        <row r="9">
          <cell r="A9">
            <v>44015</v>
          </cell>
        </row>
        <row r="10">
          <cell r="A10">
            <v>44016</v>
          </cell>
        </row>
        <row r="11">
          <cell r="A11">
            <v>44081</v>
          </cell>
        </row>
        <row r="12">
          <cell r="A12">
            <v>44116</v>
          </cell>
        </row>
        <row r="13">
          <cell r="A13">
            <v>44146</v>
          </cell>
        </row>
        <row r="14">
          <cell r="A14">
            <v>44161</v>
          </cell>
        </row>
        <row r="15">
          <cell r="A15">
            <v>44190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View"/>
      <sheetName val="Employee Leave Tracker"/>
      <sheetName val="List of Employees"/>
      <sheetName val="Leave Types"/>
      <sheetName val="Company Holidays"/>
      <sheetName val="employee-attendance-tracker (v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16"/>
  <sheetViews>
    <sheetView tabSelected="1" zoomScale="118" zoomScaleNormal="80" zoomScalePageLayoutView="120" workbookViewId="0">
      <selection activeCell="F21" sqref="F21"/>
    </sheetView>
  </sheetViews>
  <sheetFormatPr baseColWidth="10" defaultColWidth="8.83203125" defaultRowHeight="15" x14ac:dyDescent="0.2"/>
  <cols>
    <col min="1" max="7" width="18.5" customWidth="1"/>
    <col min="8" max="13" width="12.83203125" customWidth="1"/>
    <col min="14" max="26" width="18.5" customWidth="1"/>
    <col min="27" max="101" width="3.6640625" customWidth="1"/>
  </cols>
  <sheetData>
    <row r="1" spans="1:13" ht="28.5" customHeight="1" x14ac:dyDescent="0.2">
      <c r="A1" s="43" t="s">
        <v>40</v>
      </c>
      <c r="B1" s="44"/>
      <c r="C1" s="8" t="s">
        <v>8</v>
      </c>
    </row>
    <row r="2" spans="1:13" ht="15" customHeight="1" x14ac:dyDescent="0.2">
      <c r="A2" s="45"/>
      <c r="B2" s="46"/>
      <c r="C2" s="6" t="s">
        <v>39</v>
      </c>
    </row>
    <row r="3" spans="1:13" ht="30.75" customHeight="1" x14ac:dyDescent="0.2">
      <c r="A3" s="45"/>
      <c r="B3" s="46"/>
      <c r="C3" s="9" t="s">
        <v>9</v>
      </c>
    </row>
    <row r="4" spans="1:13" ht="15.75" customHeight="1" thickBot="1" x14ac:dyDescent="0.25">
      <c r="A4" s="47"/>
      <c r="B4" s="48"/>
      <c r="C4" s="6">
        <v>2021</v>
      </c>
    </row>
    <row r="5" spans="1:13" ht="15.75" customHeight="1" x14ac:dyDescent="0.2">
      <c r="A5" s="7"/>
      <c r="B5" s="7"/>
      <c r="C5" s="6"/>
    </row>
    <row r="6" spans="1:13" ht="19" x14ac:dyDescent="0.2">
      <c r="A6" s="52" t="s">
        <v>64</v>
      </c>
      <c r="B6" s="53"/>
      <c r="C6" s="53"/>
      <c r="D6" s="53"/>
      <c r="E6" s="54"/>
      <c r="G6" s="52" t="s">
        <v>63</v>
      </c>
      <c r="H6" s="53"/>
      <c r="I6" s="53"/>
      <c r="J6" s="53"/>
      <c r="K6" s="53"/>
      <c r="L6" s="53"/>
      <c r="M6" s="54"/>
    </row>
    <row r="7" spans="1:13" x14ac:dyDescent="0.2">
      <c r="A7" s="40" t="s">
        <v>15</v>
      </c>
      <c r="B7" s="40" t="s">
        <v>41</v>
      </c>
      <c r="C7" s="40" t="s">
        <v>42</v>
      </c>
      <c r="D7" s="40" t="s">
        <v>43</v>
      </c>
      <c r="E7" s="40" t="s">
        <v>44</v>
      </c>
      <c r="G7" s="40" t="s">
        <v>15</v>
      </c>
      <c r="H7" s="40" t="s">
        <v>60</v>
      </c>
      <c r="I7" s="40" t="s">
        <v>0</v>
      </c>
      <c r="J7" s="40" t="s">
        <v>1</v>
      </c>
      <c r="K7" s="40" t="s">
        <v>2</v>
      </c>
      <c r="L7" s="40" t="s">
        <v>3</v>
      </c>
      <c r="M7" s="40" t="s">
        <v>26</v>
      </c>
    </row>
    <row r="8" spans="1:13" x14ac:dyDescent="0.2">
      <c r="A8" s="38" t="s">
        <v>47</v>
      </c>
      <c r="B8" s="39">
        <v>44197</v>
      </c>
      <c r="C8" s="39">
        <v>44201</v>
      </c>
      <c r="D8" s="38" t="s">
        <v>0</v>
      </c>
      <c r="E8" s="38">
        <f t="shared" ref="E8:E14" si="0" xml:space="preserve"> 1 + C8 - B8 - COUNTIFS(holidays, "&gt;="&amp;B8, holidays, "&lt;="&amp;C8) - COUNTIFS(weekends, "&gt;="&amp;B8, weekends, "&lt;="&amp;C8)</f>
        <v>2</v>
      </c>
      <c r="G8" s="38" t="s">
        <v>47</v>
      </c>
      <c r="H8" s="41">
        <f>SUMIF($A$8:$A$20, "Albert Watson", $E$8:$E$20)</f>
        <v>17</v>
      </c>
      <c r="I8" s="41">
        <f>SUMIFS( $E$8:$E$20, $A$8:$A$20,$G$8, $D$8:$D$20, I7)</f>
        <v>5</v>
      </c>
      <c r="J8" s="41">
        <f t="shared" ref="J8:M8" si="1">SUMIFS( $E$8:$E$20, $A$8:$A$20,$G$8, $D$8:$D$20, J7)</f>
        <v>0</v>
      </c>
      <c r="K8" s="41">
        <f t="shared" si="1"/>
        <v>0</v>
      </c>
      <c r="L8" s="41">
        <f t="shared" si="1"/>
        <v>12</v>
      </c>
      <c r="M8" s="41">
        <f t="shared" si="1"/>
        <v>0</v>
      </c>
    </row>
    <row r="9" spans="1:13" x14ac:dyDescent="0.2">
      <c r="A9" s="38" t="s">
        <v>49</v>
      </c>
      <c r="B9" s="39">
        <v>44202</v>
      </c>
      <c r="C9" s="39">
        <v>44208</v>
      </c>
      <c r="D9" s="38" t="s">
        <v>0</v>
      </c>
      <c r="E9" s="38">
        <f t="shared" si="0"/>
        <v>5</v>
      </c>
      <c r="G9" s="38" t="s">
        <v>49</v>
      </c>
      <c r="H9" s="41">
        <f>SUMIF($A$8:$A$20, "Brent Cary", $E$8:$E$20)</f>
        <v>5</v>
      </c>
      <c r="I9" s="41">
        <f>SUMIFS( $E$8:$E$20, $A$8:$A$20,G9, $D$8:$D$20, $I$7)</f>
        <v>5</v>
      </c>
      <c r="J9" s="41">
        <f>SUMIFS( $E$8:$E$20, $A$8:$A$20,G9, $D$8:$D$20, J7)</f>
        <v>0</v>
      </c>
      <c r="K9" s="41">
        <f>SUMIFS( $E$8:$E$20, $A$8:$A$20,$G$9, $D$8:$D$20, K7)</f>
        <v>0</v>
      </c>
      <c r="L9" s="41">
        <f t="shared" ref="L9:M9" si="2">SUMIFS( $E$8:$E$20, $A$8:$A$20,$G$9, $D$8:$D$20, L7)</f>
        <v>0</v>
      </c>
      <c r="M9" s="41">
        <f t="shared" si="2"/>
        <v>0</v>
      </c>
    </row>
    <row r="10" spans="1:13" x14ac:dyDescent="0.2">
      <c r="A10" s="38" t="s">
        <v>51</v>
      </c>
      <c r="B10" s="39">
        <v>44197</v>
      </c>
      <c r="C10" s="39">
        <v>44227</v>
      </c>
      <c r="D10" s="38" t="s">
        <v>1</v>
      </c>
      <c r="E10" s="38">
        <f t="shared" si="0"/>
        <v>18</v>
      </c>
      <c r="G10" s="38" t="s">
        <v>51</v>
      </c>
      <c r="H10" s="41">
        <f>SUMIF($A$8:$A$20, "Charlie Down", $E$8:$E$20)</f>
        <v>18</v>
      </c>
      <c r="I10" s="41">
        <f t="shared" ref="I10:I12" si="3">SUMIFS( $E$8:$E$20, $A$8:$A$20,G10, $D$8:$D$20, $I$7)</f>
        <v>0</v>
      </c>
      <c r="J10" s="41">
        <f>SUMIFS( $E$8:$E$20, $A$8:$A$20,G10, $D$8:$D$20, J7)</f>
        <v>18</v>
      </c>
      <c r="K10" s="41">
        <f>SUMIFS( $E$8:$E$20, $A$8:$A$20,$G$10, $D$8:$D$20, K7)</f>
        <v>0</v>
      </c>
      <c r="L10" s="41">
        <f t="shared" ref="L10:M10" si="4">SUMIFS( $E$8:$E$20, $A$8:$A$20,$G$10, $D$8:$D$20, L7)</f>
        <v>0</v>
      </c>
      <c r="M10" s="41">
        <f t="shared" si="4"/>
        <v>0</v>
      </c>
    </row>
    <row r="11" spans="1:13" x14ac:dyDescent="0.2">
      <c r="A11" s="38" t="s">
        <v>55</v>
      </c>
      <c r="B11" s="39">
        <v>44197</v>
      </c>
      <c r="C11" s="39">
        <v>44201</v>
      </c>
      <c r="D11" s="38" t="s">
        <v>0</v>
      </c>
      <c r="E11" s="38">
        <f t="shared" si="0"/>
        <v>2</v>
      </c>
      <c r="G11" s="38" t="s">
        <v>55</v>
      </c>
      <c r="H11" s="41">
        <f>SUMIF($A$8:$A$20, "Mike Smith", $E$8:$E$20)</f>
        <v>2</v>
      </c>
      <c r="I11" s="41">
        <f t="shared" si="3"/>
        <v>2</v>
      </c>
      <c r="J11" s="41">
        <f>SUMIFS( $E$8:$E$20, $A$8:$A$20,$G$11, $D$8:$D$20, J7)</f>
        <v>0</v>
      </c>
      <c r="K11" s="41">
        <f t="shared" ref="K11:M11" si="5">SUMIFS( $E$8:$E$20, $A$8:$A$20,$G$11, $D$8:$D$20, K7)</f>
        <v>0</v>
      </c>
      <c r="L11" s="41">
        <f t="shared" si="5"/>
        <v>0</v>
      </c>
      <c r="M11" s="41">
        <f t="shared" si="5"/>
        <v>0</v>
      </c>
    </row>
    <row r="12" spans="1:13" x14ac:dyDescent="0.2">
      <c r="A12" s="38" t="s">
        <v>57</v>
      </c>
      <c r="B12" s="39">
        <v>44198</v>
      </c>
      <c r="C12" s="39">
        <v>44199</v>
      </c>
      <c r="D12" s="38" t="s">
        <v>0</v>
      </c>
      <c r="E12" s="38">
        <f t="shared" si="0"/>
        <v>0</v>
      </c>
      <c r="G12" s="38" t="s">
        <v>57</v>
      </c>
      <c r="H12" s="41">
        <f>SUMIF($A$8:$A$20, "Nicholas Piere", $E$8:$E$20)</f>
        <v>0</v>
      </c>
      <c r="I12" s="41">
        <f t="shared" si="3"/>
        <v>0</v>
      </c>
      <c r="J12" s="41">
        <f>SUMIFS( $E$8:$E$20, $A$8:$A$20,$G$12, $D$8:$D$20, J7)</f>
        <v>0</v>
      </c>
      <c r="K12" s="41">
        <f t="shared" ref="K12:M13" si="6">SUMIFS( $E$8:$E$20, $A$8:$A$20,$G$12, $D$8:$D$20, K7)</f>
        <v>0</v>
      </c>
      <c r="L12" s="41">
        <f t="shared" si="6"/>
        <v>0</v>
      </c>
      <c r="M12" s="41">
        <f t="shared" si="6"/>
        <v>0</v>
      </c>
    </row>
    <row r="13" spans="1:13" x14ac:dyDescent="0.2">
      <c r="A13" s="38" t="s">
        <v>53</v>
      </c>
      <c r="B13" s="39">
        <v>44226</v>
      </c>
      <c r="C13" s="39">
        <v>44231</v>
      </c>
      <c r="D13" s="38" t="s">
        <v>0</v>
      </c>
      <c r="E13" s="38">
        <f t="shared" si="0"/>
        <v>4</v>
      </c>
      <c r="G13" s="38" t="s">
        <v>53</v>
      </c>
      <c r="H13" s="41">
        <f>SUMIF($A$8:$A$20, "Nicholas Piere", $E$8:$E$20)</f>
        <v>0</v>
      </c>
      <c r="I13" s="41">
        <f t="shared" ref="I13" si="7">SUMIFS( $E$8:$E$20, $A$8:$A$20,G13, $D$8:$D$20, $I$7)</f>
        <v>4</v>
      </c>
      <c r="J13" s="41">
        <f>SUMIFS( $E$8:$E$20, $A$8:$A$20,$G$12, $D$8:$D$20, J8)</f>
        <v>0</v>
      </c>
      <c r="K13" s="41">
        <f t="shared" si="6"/>
        <v>0</v>
      </c>
      <c r="L13" s="41">
        <f t="shared" si="6"/>
        <v>0</v>
      </c>
      <c r="M13" s="41">
        <f t="shared" si="6"/>
        <v>0</v>
      </c>
    </row>
    <row r="14" spans="1:13" x14ac:dyDescent="0.2">
      <c r="A14" s="38" t="s">
        <v>47</v>
      </c>
      <c r="B14" s="39">
        <v>44244</v>
      </c>
      <c r="C14" s="39">
        <v>44246</v>
      </c>
      <c r="D14" s="38" t="s">
        <v>0</v>
      </c>
      <c r="E14" s="38">
        <f t="shared" si="0"/>
        <v>3</v>
      </c>
    </row>
    <row r="15" spans="1:13" x14ac:dyDescent="0.2">
      <c r="A15" s="38" t="s">
        <v>47</v>
      </c>
      <c r="B15" s="39">
        <v>44329</v>
      </c>
      <c r="C15" s="39">
        <v>44337</v>
      </c>
      <c r="D15" s="38" t="s">
        <v>3</v>
      </c>
      <c r="E15" s="38">
        <f t="shared" ref="E15" si="8" xml:space="preserve"> 1 + C15 - B15 - COUNTIFS(holidays, "&gt;="&amp;B15, holidays, "&lt;="&amp;C15) - COUNTIFS(weekends, "&gt;="&amp;B15, weekends, "&lt;="&amp;C15)</f>
        <v>7</v>
      </c>
    </row>
    <row r="16" spans="1:13" x14ac:dyDescent="0.2">
      <c r="A16" s="38" t="s">
        <v>47</v>
      </c>
      <c r="B16" s="39">
        <v>44340</v>
      </c>
      <c r="C16" s="39">
        <v>44347</v>
      </c>
      <c r="D16" s="38" t="s">
        <v>3</v>
      </c>
      <c r="E16" s="38">
        <f t="shared" ref="E16" si="9" xml:space="preserve"> 1 + C16 - B16 - COUNTIFS(holidays, "&gt;="&amp;B16, holidays, "&lt;="&amp;C16) - COUNTIFS(weekends, "&gt;="&amp;B16, weekends, "&lt;="&amp;C16)</f>
        <v>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B4"/>
    <mergeCell ref="G6:M6"/>
    <mergeCell ref="A6:E6"/>
  </mergeCells>
  <dataValidations count="2">
    <dataValidation type="list" allowBlank="1" showInputMessage="1" showErrorMessage="1" sqref="G8:G13 A8:A16" xr:uid="{00000000-0002-0000-0000-000000000000}">
      <formula1>employees_names</formula1>
    </dataValidation>
    <dataValidation type="list" allowBlank="1" showInputMessage="1" showErrorMessage="1" sqref="D8:D16 I7:M7" xr:uid="{00000000-0002-0000-0000-000001000000}">
      <formula1>leave_type</formula1>
    </dataValidation>
  </dataValidations>
  <pageMargins left="0.7" right="0.7" top="0.75" bottom="0.75" header="0.3" footer="0.3"/>
  <pageSetup orientation="landscape" r:id="rId1"/>
  <headerFooter>
    <oddHeader>&amp;CThis Vacation tracker has been brought to you by https://arahr.com/.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3:CU122"/>
  <sheetViews>
    <sheetView topLeftCell="A44" workbookViewId="0">
      <selection activeCell="B60" sqref="B60"/>
    </sheetView>
  </sheetViews>
  <sheetFormatPr baseColWidth="10" defaultColWidth="8.83203125" defaultRowHeight="15" x14ac:dyDescent="0.2"/>
  <cols>
    <col min="1" max="1" width="20.6640625" bestFit="1" customWidth="1"/>
    <col min="2" max="2" width="26" customWidth="1"/>
    <col min="5" max="99" width="3.6640625" customWidth="1"/>
  </cols>
  <sheetData>
    <row r="3" spans="1:99" x14ac:dyDescent="0.2">
      <c r="A3" s="32" t="s">
        <v>4</v>
      </c>
      <c r="B3" s="32" t="s">
        <v>5</v>
      </c>
      <c r="D3" s="30">
        <v>2021</v>
      </c>
    </row>
    <row r="4" spans="1:99" ht="16" thickBot="1" x14ac:dyDescent="0.25">
      <c r="A4" s="1"/>
      <c r="B4" s="1"/>
    </row>
    <row r="5" spans="1:99" ht="19" thickBot="1" x14ac:dyDescent="0.25">
      <c r="A5" s="33">
        <v>44197</v>
      </c>
      <c r="B5" s="34" t="s">
        <v>6</v>
      </c>
      <c r="C5" s="2"/>
      <c r="D5" s="3"/>
      <c r="E5" s="49" t="s">
        <v>16</v>
      </c>
      <c r="F5" s="50"/>
      <c r="G5" s="50"/>
      <c r="H5" s="50"/>
      <c r="I5" s="50"/>
      <c r="J5" s="50"/>
      <c r="K5" s="51"/>
      <c r="L5" s="12"/>
      <c r="M5" s="49" t="s">
        <v>17</v>
      </c>
      <c r="N5" s="50"/>
      <c r="O5" s="50"/>
      <c r="P5" s="50"/>
      <c r="Q5" s="50"/>
      <c r="R5" s="50"/>
      <c r="S5" s="51"/>
      <c r="T5" s="13"/>
      <c r="U5" s="49" t="s">
        <v>18</v>
      </c>
      <c r="V5" s="50"/>
      <c r="W5" s="50"/>
      <c r="X5" s="50"/>
      <c r="Y5" s="50"/>
      <c r="Z5" s="50"/>
      <c r="AA5" s="51"/>
      <c r="AB5" s="12"/>
      <c r="AC5" s="49" t="s">
        <v>27</v>
      </c>
      <c r="AD5" s="50"/>
      <c r="AE5" s="50"/>
      <c r="AF5" s="50"/>
      <c r="AG5" s="50"/>
      <c r="AH5" s="50"/>
      <c r="AI5" s="51"/>
      <c r="AJ5" s="13"/>
      <c r="AK5" s="49" t="s">
        <v>28</v>
      </c>
      <c r="AL5" s="50"/>
      <c r="AM5" s="50"/>
      <c r="AN5" s="50"/>
      <c r="AO5" s="50"/>
      <c r="AP5" s="50"/>
      <c r="AQ5" s="51"/>
      <c r="AR5" s="13"/>
      <c r="AS5" s="49" t="s">
        <v>29</v>
      </c>
      <c r="AT5" s="50"/>
      <c r="AU5" s="50"/>
      <c r="AV5" s="50"/>
      <c r="AW5" s="50"/>
      <c r="AX5" s="50"/>
      <c r="AY5" s="51"/>
      <c r="AZ5" s="12"/>
      <c r="BA5" s="49" t="s">
        <v>30</v>
      </c>
      <c r="BB5" s="50"/>
      <c r="BC5" s="50"/>
      <c r="BD5" s="50"/>
      <c r="BE5" s="50"/>
      <c r="BF5" s="50"/>
      <c r="BG5" s="51"/>
      <c r="BH5" s="13"/>
      <c r="BI5" s="49" t="s">
        <v>31</v>
      </c>
      <c r="BJ5" s="50"/>
      <c r="BK5" s="50"/>
      <c r="BL5" s="50"/>
      <c r="BM5" s="50"/>
      <c r="BN5" s="50"/>
      <c r="BO5" s="51"/>
      <c r="BP5" s="13"/>
      <c r="BQ5" s="49" t="s">
        <v>32</v>
      </c>
      <c r="BR5" s="50"/>
      <c r="BS5" s="50"/>
      <c r="BT5" s="50"/>
      <c r="BU5" s="50"/>
      <c r="BV5" s="50"/>
      <c r="BW5" s="51"/>
      <c r="BX5" s="12"/>
      <c r="BY5" s="49" t="s">
        <v>33</v>
      </c>
      <c r="BZ5" s="50"/>
      <c r="CA5" s="50"/>
      <c r="CB5" s="50"/>
      <c r="CC5" s="50"/>
      <c r="CD5" s="50"/>
      <c r="CE5" s="51"/>
      <c r="CF5" s="13"/>
      <c r="CG5" s="49" t="s">
        <v>34</v>
      </c>
      <c r="CH5" s="50"/>
      <c r="CI5" s="50"/>
      <c r="CJ5" s="50"/>
      <c r="CK5" s="50"/>
      <c r="CL5" s="50"/>
      <c r="CM5" s="51"/>
      <c r="CN5" s="13"/>
      <c r="CO5" s="49" t="s">
        <v>35</v>
      </c>
      <c r="CP5" s="50"/>
      <c r="CQ5" s="50"/>
      <c r="CR5" s="50"/>
      <c r="CS5" s="50"/>
      <c r="CT5" s="50"/>
      <c r="CU5" s="51"/>
    </row>
    <row r="6" spans="1:99" ht="16.5" customHeight="1" thickBot="1" x14ac:dyDescent="0.25">
      <c r="A6" s="33">
        <v>44214</v>
      </c>
      <c r="B6" s="34" t="s">
        <v>10</v>
      </c>
      <c r="C6" s="2"/>
      <c r="D6" s="3"/>
      <c r="E6" s="14" t="s">
        <v>19</v>
      </c>
      <c r="F6" s="15" t="s">
        <v>20</v>
      </c>
      <c r="G6" s="15" t="s">
        <v>21</v>
      </c>
      <c r="H6" s="15" t="s">
        <v>22</v>
      </c>
      <c r="I6" s="15" t="s">
        <v>23</v>
      </c>
      <c r="J6" s="15" t="s">
        <v>24</v>
      </c>
      <c r="K6" s="16" t="s">
        <v>25</v>
      </c>
      <c r="L6" s="12"/>
      <c r="M6" s="14" t="s">
        <v>19</v>
      </c>
      <c r="N6" s="15" t="s">
        <v>20</v>
      </c>
      <c r="O6" s="15" t="s">
        <v>21</v>
      </c>
      <c r="P6" s="15" t="s">
        <v>22</v>
      </c>
      <c r="Q6" s="15" t="s">
        <v>23</v>
      </c>
      <c r="R6" s="15" t="s">
        <v>24</v>
      </c>
      <c r="S6" s="16" t="s">
        <v>25</v>
      </c>
      <c r="T6" s="13"/>
      <c r="U6" s="14" t="s">
        <v>19</v>
      </c>
      <c r="V6" s="15" t="s">
        <v>20</v>
      </c>
      <c r="W6" s="15" t="s">
        <v>21</v>
      </c>
      <c r="X6" s="15" t="s">
        <v>22</v>
      </c>
      <c r="Y6" s="15" t="s">
        <v>23</v>
      </c>
      <c r="Z6" s="15" t="s">
        <v>24</v>
      </c>
      <c r="AA6" s="16" t="s">
        <v>25</v>
      </c>
      <c r="AB6" s="12"/>
      <c r="AC6" s="14" t="s">
        <v>19</v>
      </c>
      <c r="AD6" s="15" t="s">
        <v>20</v>
      </c>
      <c r="AE6" s="15" t="s">
        <v>21</v>
      </c>
      <c r="AF6" s="15" t="s">
        <v>22</v>
      </c>
      <c r="AG6" s="15" t="s">
        <v>23</v>
      </c>
      <c r="AH6" s="15" t="s">
        <v>24</v>
      </c>
      <c r="AI6" s="16" t="s">
        <v>25</v>
      </c>
      <c r="AJ6" s="13"/>
      <c r="AK6" s="14" t="s">
        <v>19</v>
      </c>
      <c r="AL6" s="15" t="s">
        <v>20</v>
      </c>
      <c r="AM6" s="15" t="s">
        <v>21</v>
      </c>
      <c r="AN6" s="15" t="s">
        <v>22</v>
      </c>
      <c r="AO6" s="15" t="s">
        <v>23</v>
      </c>
      <c r="AP6" s="15" t="s">
        <v>24</v>
      </c>
      <c r="AQ6" s="16" t="s">
        <v>25</v>
      </c>
      <c r="AR6" s="13"/>
      <c r="AS6" s="14" t="s">
        <v>19</v>
      </c>
      <c r="AT6" s="15" t="s">
        <v>20</v>
      </c>
      <c r="AU6" s="15" t="s">
        <v>21</v>
      </c>
      <c r="AV6" s="15" t="s">
        <v>22</v>
      </c>
      <c r="AW6" s="15" t="s">
        <v>23</v>
      </c>
      <c r="AX6" s="15" t="s">
        <v>24</v>
      </c>
      <c r="AY6" s="16" t="s">
        <v>25</v>
      </c>
      <c r="AZ6" s="12"/>
      <c r="BA6" s="14" t="s">
        <v>19</v>
      </c>
      <c r="BB6" s="15" t="s">
        <v>20</v>
      </c>
      <c r="BC6" s="15" t="s">
        <v>21</v>
      </c>
      <c r="BD6" s="15" t="s">
        <v>22</v>
      </c>
      <c r="BE6" s="15" t="s">
        <v>23</v>
      </c>
      <c r="BF6" s="15" t="s">
        <v>24</v>
      </c>
      <c r="BG6" s="16" t="s">
        <v>25</v>
      </c>
      <c r="BH6" s="13"/>
      <c r="BI6" s="14" t="s">
        <v>19</v>
      </c>
      <c r="BJ6" s="15" t="s">
        <v>20</v>
      </c>
      <c r="BK6" s="15" t="s">
        <v>21</v>
      </c>
      <c r="BL6" s="15" t="s">
        <v>22</v>
      </c>
      <c r="BM6" s="15" t="s">
        <v>23</v>
      </c>
      <c r="BN6" s="15" t="s">
        <v>24</v>
      </c>
      <c r="BO6" s="16" t="s">
        <v>25</v>
      </c>
      <c r="BP6" s="13"/>
      <c r="BQ6" s="14" t="s">
        <v>19</v>
      </c>
      <c r="BR6" s="15" t="s">
        <v>20</v>
      </c>
      <c r="BS6" s="15" t="s">
        <v>21</v>
      </c>
      <c r="BT6" s="15" t="s">
        <v>22</v>
      </c>
      <c r="BU6" s="15" t="s">
        <v>23</v>
      </c>
      <c r="BV6" s="15" t="s">
        <v>24</v>
      </c>
      <c r="BW6" s="16" t="s">
        <v>25</v>
      </c>
      <c r="BX6" s="12"/>
      <c r="BY6" s="14" t="s">
        <v>19</v>
      </c>
      <c r="BZ6" s="15" t="s">
        <v>20</v>
      </c>
      <c r="CA6" s="15" t="s">
        <v>21</v>
      </c>
      <c r="CB6" s="15" t="s">
        <v>22</v>
      </c>
      <c r="CC6" s="15" t="s">
        <v>23</v>
      </c>
      <c r="CD6" s="15" t="s">
        <v>24</v>
      </c>
      <c r="CE6" s="16" t="s">
        <v>25</v>
      </c>
      <c r="CF6" s="13"/>
      <c r="CG6" s="14" t="s">
        <v>19</v>
      </c>
      <c r="CH6" s="15" t="s">
        <v>20</v>
      </c>
      <c r="CI6" s="15" t="s">
        <v>21</v>
      </c>
      <c r="CJ6" s="15" t="s">
        <v>22</v>
      </c>
      <c r="CK6" s="15" t="s">
        <v>23</v>
      </c>
      <c r="CL6" s="15" t="s">
        <v>24</v>
      </c>
      <c r="CM6" s="16" t="s">
        <v>25</v>
      </c>
      <c r="CN6" s="13"/>
      <c r="CO6" s="14" t="s">
        <v>19</v>
      </c>
      <c r="CP6" s="15" t="s">
        <v>20</v>
      </c>
      <c r="CQ6" s="15" t="s">
        <v>21</v>
      </c>
      <c r="CR6" s="15" t="s">
        <v>22</v>
      </c>
      <c r="CS6" s="15" t="s">
        <v>23</v>
      </c>
      <c r="CT6" s="15" t="s">
        <v>24</v>
      </c>
      <c r="CU6" s="16" t="s">
        <v>25</v>
      </c>
    </row>
    <row r="7" spans="1:99" ht="16" x14ac:dyDescent="0.2">
      <c r="A7" s="42">
        <v>44216</v>
      </c>
      <c r="B7" s="34" t="s">
        <v>61</v>
      </c>
      <c r="C7" s="2"/>
      <c r="D7" s="3"/>
      <c r="E7" s="17"/>
      <c r="F7" s="18"/>
      <c r="G7" s="18"/>
      <c r="H7" s="10"/>
      <c r="I7" s="10"/>
      <c r="J7" s="10">
        <v>44197</v>
      </c>
      <c r="K7" s="19">
        <v>44198</v>
      </c>
      <c r="L7" s="23"/>
      <c r="M7" s="17"/>
      <c r="N7" s="18">
        <v>44228</v>
      </c>
      <c r="O7" s="18">
        <v>44229</v>
      </c>
      <c r="P7" s="18">
        <v>44230</v>
      </c>
      <c r="Q7" s="18">
        <v>44231</v>
      </c>
      <c r="R7" s="18">
        <v>44232</v>
      </c>
      <c r="S7" s="19">
        <v>44233</v>
      </c>
      <c r="T7" s="24"/>
      <c r="U7" s="17"/>
      <c r="V7" s="18">
        <v>44256</v>
      </c>
      <c r="W7" s="18">
        <v>44257</v>
      </c>
      <c r="X7" s="18">
        <v>44258</v>
      </c>
      <c r="Y7" s="18">
        <v>44259</v>
      </c>
      <c r="Z7" s="18">
        <v>44260</v>
      </c>
      <c r="AA7" s="19">
        <v>44261</v>
      </c>
      <c r="AB7" s="23"/>
      <c r="AC7" s="17"/>
      <c r="AD7" s="18"/>
      <c r="AE7" s="18"/>
      <c r="AF7" s="18"/>
      <c r="AG7" s="18">
        <v>44287</v>
      </c>
      <c r="AH7" s="18">
        <v>44288</v>
      </c>
      <c r="AI7" s="19">
        <v>44289</v>
      </c>
      <c r="AJ7" s="24"/>
      <c r="AK7" s="17"/>
      <c r="AL7" s="18"/>
      <c r="AM7" s="18"/>
      <c r="AN7" s="18"/>
      <c r="AO7" s="18"/>
      <c r="AP7" s="18"/>
      <c r="AQ7" s="19">
        <v>44317</v>
      </c>
      <c r="AR7" s="24"/>
      <c r="AS7" s="17"/>
      <c r="AT7" s="18"/>
      <c r="AU7" s="18">
        <v>44348</v>
      </c>
      <c r="AV7" s="18">
        <v>44349</v>
      </c>
      <c r="AW7" s="18">
        <v>44350</v>
      </c>
      <c r="AX7" s="18">
        <v>44351</v>
      </c>
      <c r="AY7" s="19">
        <v>44352</v>
      </c>
      <c r="AZ7" s="23"/>
      <c r="BA7" s="17"/>
      <c r="BB7" s="18"/>
      <c r="BC7" s="18"/>
      <c r="BD7" s="18"/>
      <c r="BE7" s="18">
        <v>44378</v>
      </c>
      <c r="BF7" s="10">
        <v>44379</v>
      </c>
      <c r="BG7" s="25">
        <v>44380</v>
      </c>
      <c r="BH7" s="24"/>
      <c r="BI7" s="17">
        <v>44409</v>
      </c>
      <c r="BJ7" s="18">
        <v>44410</v>
      </c>
      <c r="BK7" s="18">
        <v>44411</v>
      </c>
      <c r="BL7" s="18">
        <v>44412</v>
      </c>
      <c r="BM7" s="18">
        <v>44413</v>
      </c>
      <c r="BN7" s="18">
        <v>44414</v>
      </c>
      <c r="BO7" s="19">
        <v>44415</v>
      </c>
      <c r="BP7" s="24"/>
      <c r="BQ7" s="17"/>
      <c r="BR7" s="18"/>
      <c r="BS7" s="18"/>
      <c r="BT7" s="18">
        <v>44440</v>
      </c>
      <c r="BU7" s="18">
        <v>44441</v>
      </c>
      <c r="BV7" s="18">
        <v>44442</v>
      </c>
      <c r="BW7" s="19">
        <v>44443</v>
      </c>
      <c r="BX7" s="23"/>
      <c r="BY7" s="17"/>
      <c r="BZ7" s="18"/>
      <c r="CA7" s="18"/>
      <c r="CB7" s="18"/>
      <c r="CC7" s="18"/>
      <c r="CD7" s="18">
        <v>44470</v>
      </c>
      <c r="CE7" s="19">
        <v>44471</v>
      </c>
      <c r="CF7" s="24"/>
      <c r="CG7" s="17"/>
      <c r="CH7" s="18">
        <v>44501</v>
      </c>
      <c r="CI7" s="18">
        <v>44502</v>
      </c>
      <c r="CJ7" s="18">
        <v>44503</v>
      </c>
      <c r="CK7" s="18">
        <v>44504</v>
      </c>
      <c r="CL7" s="18">
        <v>44505</v>
      </c>
      <c r="CM7" s="19">
        <v>44506</v>
      </c>
      <c r="CN7" s="24"/>
      <c r="CO7" s="17"/>
      <c r="CP7" s="18"/>
      <c r="CQ7" s="18"/>
      <c r="CR7" s="18">
        <v>44531</v>
      </c>
      <c r="CS7" s="18">
        <v>44532</v>
      </c>
      <c r="CT7" s="18">
        <v>44533</v>
      </c>
      <c r="CU7" s="19">
        <v>44534</v>
      </c>
    </row>
    <row r="8" spans="1:99" ht="16.5" customHeight="1" x14ac:dyDescent="0.2">
      <c r="A8" s="33">
        <v>44242</v>
      </c>
      <c r="B8" s="34" t="s">
        <v>62</v>
      </c>
      <c r="C8" s="2"/>
      <c r="D8" s="3"/>
      <c r="E8" s="20">
        <v>44199</v>
      </c>
      <c r="F8" s="21">
        <v>44200</v>
      </c>
      <c r="G8" s="21">
        <v>44201</v>
      </c>
      <c r="H8" s="21">
        <v>44202</v>
      </c>
      <c r="I8" s="21">
        <v>44203</v>
      </c>
      <c r="J8" s="21">
        <v>44204</v>
      </c>
      <c r="K8" s="22">
        <v>44205</v>
      </c>
      <c r="L8" s="23"/>
      <c r="M8" s="20">
        <v>44234</v>
      </c>
      <c r="N8" s="21">
        <v>44235</v>
      </c>
      <c r="O8" s="21">
        <v>44236</v>
      </c>
      <c r="P8" s="21">
        <v>44237</v>
      </c>
      <c r="Q8" s="21">
        <v>44239</v>
      </c>
      <c r="R8" s="21">
        <v>44239</v>
      </c>
      <c r="S8" s="22">
        <v>44240</v>
      </c>
      <c r="T8" s="24"/>
      <c r="U8" s="20">
        <v>44262</v>
      </c>
      <c r="V8" s="21">
        <v>44263</v>
      </c>
      <c r="W8" s="21">
        <v>44264</v>
      </c>
      <c r="X8" s="21">
        <v>44265</v>
      </c>
      <c r="Y8" s="21">
        <v>44266</v>
      </c>
      <c r="Z8" s="21">
        <v>44267</v>
      </c>
      <c r="AA8" s="22">
        <v>44268</v>
      </c>
      <c r="AB8" s="23"/>
      <c r="AC8" s="20">
        <v>44290</v>
      </c>
      <c r="AD8" s="21">
        <v>44291</v>
      </c>
      <c r="AE8" s="21">
        <v>44292</v>
      </c>
      <c r="AF8" s="21">
        <v>44293</v>
      </c>
      <c r="AG8" s="21">
        <v>44294</v>
      </c>
      <c r="AH8" s="21">
        <v>44295</v>
      </c>
      <c r="AI8" s="22">
        <v>44296</v>
      </c>
      <c r="AJ8" s="24"/>
      <c r="AK8" s="20">
        <v>44318</v>
      </c>
      <c r="AL8" s="21">
        <v>44319</v>
      </c>
      <c r="AM8" s="21">
        <v>44320</v>
      </c>
      <c r="AN8" s="21">
        <v>44321</v>
      </c>
      <c r="AO8" s="21">
        <v>44322</v>
      </c>
      <c r="AP8" s="21">
        <v>44323</v>
      </c>
      <c r="AQ8" s="22">
        <v>44324</v>
      </c>
      <c r="AR8" s="24"/>
      <c r="AS8" s="20">
        <v>44353</v>
      </c>
      <c r="AT8" s="21">
        <v>44354</v>
      </c>
      <c r="AU8" s="21">
        <v>44355</v>
      </c>
      <c r="AV8" s="21">
        <v>44356</v>
      </c>
      <c r="AW8" s="21">
        <v>44357</v>
      </c>
      <c r="AX8" s="21">
        <v>44358</v>
      </c>
      <c r="AY8" s="22">
        <v>44359</v>
      </c>
      <c r="AZ8" s="23"/>
      <c r="BA8" s="20">
        <v>44381</v>
      </c>
      <c r="BB8" s="21">
        <v>44382</v>
      </c>
      <c r="BC8" s="21">
        <v>44383</v>
      </c>
      <c r="BD8" s="21">
        <v>44384</v>
      </c>
      <c r="BE8" s="21">
        <v>44385</v>
      </c>
      <c r="BF8" s="21">
        <v>44386</v>
      </c>
      <c r="BG8" s="22">
        <v>44387</v>
      </c>
      <c r="BH8" s="24"/>
      <c r="BI8" s="20">
        <v>44416</v>
      </c>
      <c r="BJ8" s="21">
        <v>44417</v>
      </c>
      <c r="BK8" s="21">
        <v>44418</v>
      </c>
      <c r="BL8" s="21">
        <v>44419</v>
      </c>
      <c r="BM8" s="21">
        <v>44420</v>
      </c>
      <c r="BN8" s="21">
        <v>44421</v>
      </c>
      <c r="BO8" s="22">
        <v>44422</v>
      </c>
      <c r="BP8" s="24"/>
      <c r="BQ8" s="20">
        <v>44444</v>
      </c>
      <c r="BR8" s="11">
        <v>44445</v>
      </c>
      <c r="BS8" s="21">
        <v>44446</v>
      </c>
      <c r="BT8" s="21">
        <v>44447</v>
      </c>
      <c r="BU8" s="21">
        <v>44448</v>
      </c>
      <c r="BV8" s="21">
        <v>44449</v>
      </c>
      <c r="BW8" s="22">
        <v>44450</v>
      </c>
      <c r="BX8" s="23"/>
      <c r="BY8" s="20">
        <v>44472</v>
      </c>
      <c r="BZ8" s="21">
        <v>44473</v>
      </c>
      <c r="CA8" s="21">
        <v>44474</v>
      </c>
      <c r="CB8" s="21">
        <v>44475</v>
      </c>
      <c r="CC8" s="21">
        <v>44476</v>
      </c>
      <c r="CD8" s="21">
        <v>44477</v>
      </c>
      <c r="CE8" s="22">
        <v>44478</v>
      </c>
      <c r="CF8" s="24"/>
      <c r="CG8" s="20">
        <v>44507</v>
      </c>
      <c r="CH8" s="21">
        <v>44508</v>
      </c>
      <c r="CI8" s="21">
        <v>44509</v>
      </c>
      <c r="CJ8" s="11">
        <v>44510</v>
      </c>
      <c r="CK8" s="21">
        <v>44511</v>
      </c>
      <c r="CL8" s="21">
        <v>44512</v>
      </c>
      <c r="CM8" s="22">
        <v>44513</v>
      </c>
      <c r="CN8" s="24"/>
      <c r="CO8" s="20">
        <v>44535</v>
      </c>
      <c r="CP8" s="21">
        <v>44536</v>
      </c>
      <c r="CQ8" s="21">
        <v>44537</v>
      </c>
      <c r="CR8" s="21">
        <v>44538</v>
      </c>
      <c r="CS8" s="21">
        <v>44539</v>
      </c>
      <c r="CT8" s="21">
        <v>44540</v>
      </c>
      <c r="CU8" s="22">
        <v>44541</v>
      </c>
    </row>
    <row r="9" spans="1:99" ht="16" x14ac:dyDescent="0.2">
      <c r="A9" s="33">
        <v>44347</v>
      </c>
      <c r="B9" s="34" t="s">
        <v>11</v>
      </c>
      <c r="C9" s="2"/>
      <c r="D9" s="3"/>
      <c r="E9" s="20">
        <v>44206</v>
      </c>
      <c r="F9" s="21">
        <v>44207</v>
      </c>
      <c r="G9" s="21">
        <v>44208</v>
      </c>
      <c r="H9" s="21">
        <v>44209</v>
      </c>
      <c r="I9" s="21">
        <v>44210</v>
      </c>
      <c r="J9" s="21">
        <v>44211</v>
      </c>
      <c r="K9" s="22">
        <v>44212</v>
      </c>
      <c r="L9" s="23"/>
      <c r="M9" s="20">
        <v>44241</v>
      </c>
      <c r="N9" s="21">
        <v>44242</v>
      </c>
      <c r="O9" s="21">
        <v>44243</v>
      </c>
      <c r="P9" s="21">
        <v>44244</v>
      </c>
      <c r="Q9" s="21">
        <v>44245</v>
      </c>
      <c r="R9" s="21">
        <v>44246</v>
      </c>
      <c r="S9" s="22">
        <v>44247</v>
      </c>
      <c r="T9" s="24"/>
      <c r="U9" s="20">
        <v>44269</v>
      </c>
      <c r="V9" s="21">
        <v>44270</v>
      </c>
      <c r="W9" s="21">
        <v>44271</v>
      </c>
      <c r="X9" s="21">
        <v>44272</v>
      </c>
      <c r="Y9" s="21">
        <v>44273</v>
      </c>
      <c r="Z9" s="21">
        <v>44274</v>
      </c>
      <c r="AA9" s="22">
        <v>44275</v>
      </c>
      <c r="AB9" s="23"/>
      <c r="AC9" s="20">
        <v>44297</v>
      </c>
      <c r="AD9" s="21">
        <v>44298</v>
      </c>
      <c r="AE9" s="21">
        <v>44299</v>
      </c>
      <c r="AF9" s="21">
        <v>44300</v>
      </c>
      <c r="AG9" s="21">
        <v>44301</v>
      </c>
      <c r="AH9" s="21">
        <v>44302</v>
      </c>
      <c r="AI9" s="22">
        <v>44303</v>
      </c>
      <c r="AJ9" s="24"/>
      <c r="AK9" s="20">
        <v>44325</v>
      </c>
      <c r="AL9" s="21">
        <v>44326</v>
      </c>
      <c r="AM9" s="21">
        <v>44327</v>
      </c>
      <c r="AN9" s="21">
        <v>44328</v>
      </c>
      <c r="AO9" s="21">
        <v>44329</v>
      </c>
      <c r="AP9" s="21">
        <v>44330</v>
      </c>
      <c r="AQ9" s="22">
        <v>44331</v>
      </c>
      <c r="AR9" s="24"/>
      <c r="AS9" s="20">
        <v>44360</v>
      </c>
      <c r="AT9" s="21">
        <v>44361</v>
      </c>
      <c r="AU9" s="21">
        <v>44362</v>
      </c>
      <c r="AV9" s="21">
        <v>44363</v>
      </c>
      <c r="AW9" s="21">
        <v>44364</v>
      </c>
      <c r="AX9" s="21">
        <v>44365</v>
      </c>
      <c r="AY9" s="22">
        <v>44366</v>
      </c>
      <c r="AZ9" s="23"/>
      <c r="BA9" s="20">
        <v>44388</v>
      </c>
      <c r="BB9" s="21">
        <v>44389</v>
      </c>
      <c r="BC9" s="21">
        <v>44390</v>
      </c>
      <c r="BD9" s="21">
        <v>44391</v>
      </c>
      <c r="BE9" s="21">
        <v>44392</v>
      </c>
      <c r="BF9" s="21">
        <v>44393</v>
      </c>
      <c r="BG9" s="22">
        <v>44394</v>
      </c>
      <c r="BH9" s="24"/>
      <c r="BI9" s="20">
        <v>44423</v>
      </c>
      <c r="BJ9" s="21">
        <v>44424</v>
      </c>
      <c r="BK9" s="21">
        <v>44425</v>
      </c>
      <c r="BL9" s="21">
        <v>44426</v>
      </c>
      <c r="BM9" s="21">
        <v>44427</v>
      </c>
      <c r="BN9" s="21">
        <v>44428</v>
      </c>
      <c r="BO9" s="22">
        <v>44429</v>
      </c>
      <c r="BP9" s="24"/>
      <c r="BQ9" s="20">
        <v>44451</v>
      </c>
      <c r="BR9" s="21">
        <v>44452</v>
      </c>
      <c r="BS9" s="21">
        <v>44453</v>
      </c>
      <c r="BT9" s="21">
        <v>44454</v>
      </c>
      <c r="BU9" s="21">
        <v>44455</v>
      </c>
      <c r="BV9" s="21">
        <v>44456</v>
      </c>
      <c r="BW9" s="22">
        <v>44457</v>
      </c>
      <c r="BX9" s="23"/>
      <c r="BY9" s="20">
        <v>44479</v>
      </c>
      <c r="BZ9" s="11">
        <v>44480</v>
      </c>
      <c r="CA9" s="21">
        <v>44481</v>
      </c>
      <c r="CB9" s="21">
        <v>44482</v>
      </c>
      <c r="CC9" s="21">
        <v>44483</v>
      </c>
      <c r="CD9" s="21">
        <v>44484</v>
      </c>
      <c r="CE9" s="22">
        <v>44485</v>
      </c>
      <c r="CF9" s="24"/>
      <c r="CG9" s="20">
        <v>44514</v>
      </c>
      <c r="CH9" s="21">
        <v>44515</v>
      </c>
      <c r="CI9" s="21">
        <v>44516</v>
      </c>
      <c r="CJ9" s="21">
        <v>44517</v>
      </c>
      <c r="CK9" s="21">
        <v>44518</v>
      </c>
      <c r="CL9" s="21">
        <v>44519</v>
      </c>
      <c r="CM9" s="22">
        <v>44520</v>
      </c>
      <c r="CN9" s="24"/>
      <c r="CO9" s="20">
        <v>44542</v>
      </c>
      <c r="CP9" s="21">
        <v>44543</v>
      </c>
      <c r="CQ9" s="21">
        <v>44544</v>
      </c>
      <c r="CR9" s="21">
        <v>44545</v>
      </c>
      <c r="CS9" s="21">
        <v>44546</v>
      </c>
      <c r="CT9" s="21">
        <v>44547</v>
      </c>
      <c r="CU9" s="22">
        <v>44548</v>
      </c>
    </row>
    <row r="10" spans="1:99" ht="16" x14ac:dyDescent="0.2">
      <c r="A10" s="33">
        <v>44382</v>
      </c>
      <c r="B10" s="34" t="s">
        <v>7</v>
      </c>
      <c r="C10" s="2"/>
      <c r="D10" s="3"/>
      <c r="E10" s="20">
        <v>44213</v>
      </c>
      <c r="F10" s="11">
        <v>44214</v>
      </c>
      <c r="G10" s="21">
        <v>44215</v>
      </c>
      <c r="H10" s="21">
        <v>44216</v>
      </c>
      <c r="I10" s="21">
        <v>44217</v>
      </c>
      <c r="J10" s="21">
        <v>44218</v>
      </c>
      <c r="K10" s="22">
        <v>44219</v>
      </c>
      <c r="L10" s="23"/>
      <c r="M10" s="20">
        <v>44249</v>
      </c>
      <c r="N10" s="11">
        <v>44249</v>
      </c>
      <c r="O10" s="21">
        <v>44250</v>
      </c>
      <c r="P10" s="21">
        <v>44251</v>
      </c>
      <c r="Q10" s="21">
        <v>44252</v>
      </c>
      <c r="R10" s="21">
        <v>44253</v>
      </c>
      <c r="S10" s="22">
        <v>44254</v>
      </c>
      <c r="T10" s="24"/>
      <c r="U10" s="20">
        <v>44276</v>
      </c>
      <c r="V10" s="21">
        <v>44277</v>
      </c>
      <c r="W10" s="21">
        <v>44278</v>
      </c>
      <c r="X10" s="21">
        <v>44279</v>
      </c>
      <c r="Y10" s="21">
        <v>44280</v>
      </c>
      <c r="Z10" s="21">
        <v>44281</v>
      </c>
      <c r="AA10" s="22">
        <v>44282</v>
      </c>
      <c r="AB10" s="23"/>
      <c r="AC10" s="20">
        <v>44304</v>
      </c>
      <c r="AD10" s="21">
        <v>44305</v>
      </c>
      <c r="AE10" s="21">
        <v>44306</v>
      </c>
      <c r="AF10" s="21">
        <v>44307</v>
      </c>
      <c r="AG10" s="21">
        <v>44308</v>
      </c>
      <c r="AH10" s="21">
        <v>44309</v>
      </c>
      <c r="AI10" s="22">
        <v>44310</v>
      </c>
      <c r="AJ10" s="24"/>
      <c r="AK10" s="20">
        <v>44332</v>
      </c>
      <c r="AL10" s="21">
        <v>44333</v>
      </c>
      <c r="AM10" s="21">
        <v>44334</v>
      </c>
      <c r="AN10" s="21">
        <v>44335</v>
      </c>
      <c r="AO10" s="21">
        <v>44336</v>
      </c>
      <c r="AP10" s="21">
        <v>44337</v>
      </c>
      <c r="AQ10" s="22">
        <v>44338</v>
      </c>
      <c r="AR10" s="24"/>
      <c r="AS10" s="20">
        <v>44367</v>
      </c>
      <c r="AT10" s="21">
        <v>44368</v>
      </c>
      <c r="AU10" s="21">
        <v>44369</v>
      </c>
      <c r="AV10" s="21">
        <v>44370</v>
      </c>
      <c r="AW10" s="21">
        <v>44371</v>
      </c>
      <c r="AX10" s="21">
        <v>44372</v>
      </c>
      <c r="AY10" s="22">
        <v>44373</v>
      </c>
      <c r="AZ10" s="23"/>
      <c r="BA10" s="20">
        <v>44395</v>
      </c>
      <c r="BB10" s="21">
        <v>44396</v>
      </c>
      <c r="BC10" s="21">
        <v>44397</v>
      </c>
      <c r="BD10" s="21">
        <v>44404</v>
      </c>
      <c r="BE10" s="21">
        <v>44399</v>
      </c>
      <c r="BF10" s="21">
        <v>44400</v>
      </c>
      <c r="BG10" s="22">
        <v>44401</v>
      </c>
      <c r="BH10" s="24"/>
      <c r="BI10" s="20">
        <v>44430</v>
      </c>
      <c r="BJ10" s="21">
        <v>44431</v>
      </c>
      <c r="BK10" s="21">
        <v>44432</v>
      </c>
      <c r="BL10" s="21">
        <v>44433</v>
      </c>
      <c r="BM10" s="21">
        <v>44434</v>
      </c>
      <c r="BN10" s="21">
        <v>44435</v>
      </c>
      <c r="BO10" s="22">
        <v>44436</v>
      </c>
      <c r="BP10" s="24"/>
      <c r="BQ10" s="20">
        <v>44458</v>
      </c>
      <c r="BR10" s="21">
        <v>44459</v>
      </c>
      <c r="BS10" s="21">
        <v>44460</v>
      </c>
      <c r="BT10" s="21">
        <v>44461</v>
      </c>
      <c r="BU10" s="21">
        <v>44462</v>
      </c>
      <c r="BV10" s="21">
        <v>44463</v>
      </c>
      <c r="BW10" s="22">
        <v>44464</v>
      </c>
      <c r="BX10" s="23"/>
      <c r="BY10" s="20">
        <v>44486</v>
      </c>
      <c r="BZ10" s="21">
        <v>44487</v>
      </c>
      <c r="CA10" s="21">
        <v>44488</v>
      </c>
      <c r="CB10" s="21">
        <v>44489</v>
      </c>
      <c r="CC10" s="21">
        <v>44490</v>
      </c>
      <c r="CD10" s="21">
        <v>44491</v>
      </c>
      <c r="CE10" s="22">
        <v>44492</v>
      </c>
      <c r="CF10" s="24"/>
      <c r="CG10" s="20">
        <v>44521</v>
      </c>
      <c r="CH10" s="21">
        <v>44522</v>
      </c>
      <c r="CI10" s="21">
        <v>44523</v>
      </c>
      <c r="CJ10" s="21">
        <v>44524</v>
      </c>
      <c r="CK10" s="11">
        <v>44525</v>
      </c>
      <c r="CL10" s="21">
        <v>44526</v>
      </c>
      <c r="CM10" s="22">
        <v>44527</v>
      </c>
      <c r="CN10" s="24"/>
      <c r="CO10" s="20">
        <v>44549</v>
      </c>
      <c r="CP10" s="21">
        <v>44550</v>
      </c>
      <c r="CQ10" s="21">
        <v>44551</v>
      </c>
      <c r="CR10" s="21">
        <v>44552</v>
      </c>
      <c r="CS10" s="21">
        <v>44553</v>
      </c>
      <c r="CT10" s="11">
        <v>44554</v>
      </c>
      <c r="CU10" s="22">
        <v>44555</v>
      </c>
    </row>
    <row r="11" spans="1:99" ht="16" x14ac:dyDescent="0.2">
      <c r="A11" s="33">
        <v>44445</v>
      </c>
      <c r="B11" s="34" t="s">
        <v>12</v>
      </c>
      <c r="C11" s="2"/>
      <c r="D11" s="2"/>
      <c r="E11" s="20">
        <v>44220</v>
      </c>
      <c r="F11" s="21">
        <v>44221</v>
      </c>
      <c r="G11" s="21">
        <v>44222</v>
      </c>
      <c r="H11" s="21">
        <v>44223</v>
      </c>
      <c r="I11" s="21">
        <v>44224</v>
      </c>
      <c r="J11" s="21">
        <v>44225</v>
      </c>
      <c r="K11" s="22">
        <v>44226</v>
      </c>
      <c r="L11" s="23"/>
      <c r="M11" s="20">
        <v>44255</v>
      </c>
      <c r="N11" s="21"/>
      <c r="O11" s="21"/>
      <c r="P11" s="21"/>
      <c r="Q11" s="21"/>
      <c r="R11" s="21"/>
      <c r="S11" s="22"/>
      <c r="T11" s="24"/>
      <c r="U11" s="20">
        <v>44283</v>
      </c>
      <c r="V11" s="21">
        <v>44284</v>
      </c>
      <c r="W11" s="21">
        <v>44285</v>
      </c>
      <c r="X11" s="21">
        <v>44286</v>
      </c>
      <c r="Y11" s="21"/>
      <c r="Z11" s="21"/>
      <c r="AA11" s="22"/>
      <c r="AB11" s="23"/>
      <c r="AC11" s="20">
        <v>44311</v>
      </c>
      <c r="AD11" s="21">
        <v>44312</v>
      </c>
      <c r="AE11" s="21">
        <v>44313</v>
      </c>
      <c r="AF11" s="21">
        <v>44314</v>
      </c>
      <c r="AG11" s="21">
        <v>44315</v>
      </c>
      <c r="AH11" s="21">
        <v>44316</v>
      </c>
      <c r="AI11" s="22"/>
      <c r="AJ11" s="24"/>
      <c r="AK11" s="20">
        <v>44339</v>
      </c>
      <c r="AL11" s="11">
        <v>44340</v>
      </c>
      <c r="AM11" s="21">
        <v>44341</v>
      </c>
      <c r="AN11" s="21">
        <v>44342</v>
      </c>
      <c r="AO11" s="21">
        <v>44343</v>
      </c>
      <c r="AP11" s="21">
        <v>44344</v>
      </c>
      <c r="AQ11" s="22">
        <v>44345</v>
      </c>
      <c r="AR11" s="24"/>
      <c r="AS11" s="20">
        <v>44374</v>
      </c>
      <c r="AT11" s="21">
        <v>44375</v>
      </c>
      <c r="AU11" s="21">
        <v>44376</v>
      </c>
      <c r="AV11" s="21">
        <v>44377</v>
      </c>
      <c r="AW11" s="21"/>
      <c r="AX11" s="21"/>
      <c r="AY11" s="22"/>
      <c r="AZ11" s="23"/>
      <c r="BA11" s="20">
        <v>44402</v>
      </c>
      <c r="BB11" s="21">
        <v>44403</v>
      </c>
      <c r="BC11" s="21">
        <v>44404</v>
      </c>
      <c r="BD11" s="21">
        <v>44405</v>
      </c>
      <c r="BE11" s="21">
        <v>44406</v>
      </c>
      <c r="BF11" s="21">
        <v>44407</v>
      </c>
      <c r="BG11" s="22">
        <v>44408</v>
      </c>
      <c r="BH11" s="24"/>
      <c r="BI11" s="20">
        <v>44437</v>
      </c>
      <c r="BJ11" s="21">
        <v>44438</v>
      </c>
      <c r="BK11" s="21">
        <v>44439</v>
      </c>
      <c r="BL11" s="21"/>
      <c r="BM11" s="21"/>
      <c r="BN11" s="21"/>
      <c r="BO11" s="22"/>
      <c r="BP11" s="24"/>
      <c r="BQ11" s="20">
        <v>44465</v>
      </c>
      <c r="BR11" s="21">
        <v>44466</v>
      </c>
      <c r="BS11" s="21">
        <v>44467</v>
      </c>
      <c r="BT11" s="21">
        <v>44468</v>
      </c>
      <c r="BU11" s="21">
        <v>44469</v>
      </c>
      <c r="BV11" s="21"/>
      <c r="BW11" s="22"/>
      <c r="BX11" s="23"/>
      <c r="BY11" s="20">
        <v>44493</v>
      </c>
      <c r="BZ11" s="21">
        <v>44494</v>
      </c>
      <c r="CA11" s="21">
        <v>44495</v>
      </c>
      <c r="CB11" s="21">
        <v>44496</v>
      </c>
      <c r="CC11" s="21">
        <v>44497</v>
      </c>
      <c r="CD11" s="21">
        <v>44498</v>
      </c>
      <c r="CE11" s="22">
        <v>44499</v>
      </c>
      <c r="CF11" s="24"/>
      <c r="CG11" s="20">
        <v>44528</v>
      </c>
      <c r="CH11" s="21">
        <v>44529</v>
      </c>
      <c r="CI11" s="21">
        <v>44530</v>
      </c>
      <c r="CJ11" s="21"/>
      <c r="CK11" s="21"/>
      <c r="CL11" s="21"/>
      <c r="CM11" s="22"/>
      <c r="CN11" s="24"/>
      <c r="CO11" s="20">
        <v>44556</v>
      </c>
      <c r="CP11" s="21">
        <v>44557</v>
      </c>
      <c r="CQ11" s="21">
        <v>44558</v>
      </c>
      <c r="CR11" s="21">
        <v>44559</v>
      </c>
      <c r="CS11" s="21">
        <v>44560</v>
      </c>
      <c r="CT11" s="21">
        <v>44561</v>
      </c>
      <c r="CU11" s="22"/>
    </row>
    <row r="12" spans="1:99" ht="17" thickBot="1" x14ac:dyDescent="0.25">
      <c r="A12" s="33">
        <v>44480</v>
      </c>
      <c r="B12" s="34" t="s">
        <v>36</v>
      </c>
      <c r="C12" s="2"/>
      <c r="D12" s="2"/>
      <c r="E12" s="26">
        <v>44227</v>
      </c>
      <c r="F12" s="27"/>
      <c r="G12" s="27"/>
      <c r="H12" s="27"/>
      <c r="I12" s="27"/>
      <c r="J12" s="27"/>
      <c r="K12" s="28"/>
      <c r="L12" s="23"/>
      <c r="M12" s="26"/>
      <c r="N12" s="27"/>
      <c r="O12" s="27"/>
      <c r="P12" s="27"/>
      <c r="Q12" s="27"/>
      <c r="R12" s="27"/>
      <c r="S12" s="28"/>
      <c r="T12" s="24"/>
      <c r="U12" s="29"/>
      <c r="V12" s="27"/>
      <c r="W12" s="27"/>
      <c r="X12" s="27"/>
      <c r="Y12" s="27"/>
      <c r="Z12" s="27"/>
      <c r="AA12" s="28"/>
      <c r="AB12" s="23"/>
      <c r="AC12" s="26"/>
      <c r="AD12" s="27"/>
      <c r="AE12" s="27"/>
      <c r="AF12" s="27"/>
      <c r="AG12" s="27"/>
      <c r="AH12" s="27"/>
      <c r="AI12" s="28"/>
      <c r="AJ12" s="24"/>
      <c r="AK12" s="26">
        <v>44346</v>
      </c>
      <c r="AL12" s="27">
        <v>44347</v>
      </c>
      <c r="AM12" s="27"/>
      <c r="AN12" s="27"/>
      <c r="AO12" s="27"/>
      <c r="AP12" s="27"/>
      <c r="AQ12" s="28"/>
      <c r="AR12" s="24"/>
      <c r="AS12" s="29"/>
      <c r="AT12" s="27"/>
      <c r="AU12" s="27"/>
      <c r="AV12" s="27"/>
      <c r="AW12" s="27"/>
      <c r="AX12" s="27"/>
      <c r="AY12" s="28"/>
      <c r="AZ12" s="23"/>
      <c r="BA12" s="26"/>
      <c r="BB12" s="27"/>
      <c r="BC12" s="27"/>
      <c r="BD12" s="27"/>
      <c r="BE12" s="27"/>
      <c r="BF12" s="27"/>
      <c r="BG12" s="28"/>
      <c r="BH12" s="24"/>
      <c r="BI12" s="26"/>
      <c r="BJ12" s="27"/>
      <c r="BK12" s="27"/>
      <c r="BL12" s="27"/>
      <c r="BM12" s="27"/>
      <c r="BN12" s="27"/>
      <c r="BO12" s="28"/>
      <c r="BP12" s="24"/>
      <c r="BQ12" s="26"/>
      <c r="BR12" s="27"/>
      <c r="BS12" s="27"/>
      <c r="BT12" s="27"/>
      <c r="BU12" s="27"/>
      <c r="BV12" s="27"/>
      <c r="BW12" s="28"/>
      <c r="BX12" s="23"/>
      <c r="BY12" s="26">
        <v>44500</v>
      </c>
      <c r="BZ12" s="27"/>
      <c r="CA12" s="27"/>
      <c r="CB12" s="27"/>
      <c r="CC12" s="27"/>
      <c r="CD12" s="27"/>
      <c r="CE12" s="28"/>
      <c r="CF12" s="24"/>
      <c r="CG12" s="26"/>
      <c r="CH12" s="27"/>
      <c r="CI12" s="27"/>
      <c r="CJ12" s="27"/>
      <c r="CK12" s="27"/>
      <c r="CL12" s="27"/>
      <c r="CM12" s="28"/>
      <c r="CN12" s="24"/>
      <c r="CO12" s="26"/>
      <c r="CP12" s="27"/>
      <c r="CQ12" s="27"/>
      <c r="CR12" s="27"/>
      <c r="CS12" s="27"/>
      <c r="CT12" s="27"/>
      <c r="CU12" s="28"/>
    </row>
    <row r="13" spans="1:99" x14ac:dyDescent="0.2">
      <c r="A13" s="33">
        <v>44511</v>
      </c>
      <c r="B13" s="34" t="s">
        <v>13</v>
      </c>
      <c r="C13" s="2"/>
      <c r="D13" s="2"/>
      <c r="E13" s="3"/>
    </row>
    <row r="14" spans="1:99" x14ac:dyDescent="0.2">
      <c r="A14" s="33">
        <v>44525</v>
      </c>
      <c r="B14" s="34" t="s">
        <v>37</v>
      </c>
      <c r="C14" s="2"/>
      <c r="D14" s="2"/>
      <c r="E14" s="3"/>
    </row>
    <row r="15" spans="1:99" x14ac:dyDescent="0.2">
      <c r="A15" s="33">
        <v>44554</v>
      </c>
      <c r="B15" s="34" t="s">
        <v>38</v>
      </c>
      <c r="C15" s="2"/>
      <c r="D15" s="2"/>
      <c r="E15" s="3"/>
    </row>
    <row r="16" spans="1:99" x14ac:dyDescent="0.2">
      <c r="C16" s="2"/>
      <c r="D16" s="2"/>
      <c r="E16" s="3"/>
    </row>
    <row r="17" spans="1:1" x14ac:dyDescent="0.2">
      <c r="A17" s="32" t="s">
        <v>59</v>
      </c>
    </row>
    <row r="18" spans="1:1" x14ac:dyDescent="0.2">
      <c r="A18" s="37">
        <f>K7</f>
        <v>44198</v>
      </c>
    </row>
    <row r="19" spans="1:1" x14ac:dyDescent="0.2">
      <c r="A19" s="37">
        <f>IF(WEEKDAY(A18)=7,A18+1,A18+(7-WEEKDAY(A18)))</f>
        <v>44199</v>
      </c>
    </row>
    <row r="20" spans="1:1" x14ac:dyDescent="0.2">
      <c r="A20" s="37">
        <f t="shared" ref="A20:A83" si="0">IF(WEEKDAY(A19)=7,A19+1,A19+(7-WEEKDAY(A19)))</f>
        <v>44205</v>
      </c>
    </row>
    <row r="21" spans="1:1" x14ac:dyDescent="0.2">
      <c r="A21" s="37">
        <f t="shared" si="0"/>
        <v>44206</v>
      </c>
    </row>
    <row r="22" spans="1:1" x14ac:dyDescent="0.2">
      <c r="A22" s="37">
        <f t="shared" si="0"/>
        <v>44212</v>
      </c>
    </row>
    <row r="23" spans="1:1" x14ac:dyDescent="0.2">
      <c r="A23" s="37">
        <f t="shared" si="0"/>
        <v>44213</v>
      </c>
    </row>
    <row r="24" spans="1:1" x14ac:dyDescent="0.2">
      <c r="A24" s="37">
        <f t="shared" si="0"/>
        <v>44219</v>
      </c>
    </row>
    <row r="25" spans="1:1" x14ac:dyDescent="0.2">
      <c r="A25" s="37">
        <f t="shared" si="0"/>
        <v>44220</v>
      </c>
    </row>
    <row r="26" spans="1:1" x14ac:dyDescent="0.2">
      <c r="A26" s="37">
        <f t="shared" si="0"/>
        <v>44226</v>
      </c>
    </row>
    <row r="27" spans="1:1" x14ac:dyDescent="0.2">
      <c r="A27" s="37">
        <f t="shared" si="0"/>
        <v>44227</v>
      </c>
    </row>
    <row r="28" spans="1:1" x14ac:dyDescent="0.2">
      <c r="A28" s="37">
        <f t="shared" si="0"/>
        <v>44233</v>
      </c>
    </row>
    <row r="29" spans="1:1" x14ac:dyDescent="0.2">
      <c r="A29" s="37">
        <f t="shared" si="0"/>
        <v>44234</v>
      </c>
    </row>
    <row r="30" spans="1:1" x14ac:dyDescent="0.2">
      <c r="A30" s="37">
        <f t="shared" si="0"/>
        <v>44240</v>
      </c>
    </row>
    <row r="31" spans="1:1" x14ac:dyDescent="0.2">
      <c r="A31" s="37">
        <f t="shared" si="0"/>
        <v>44241</v>
      </c>
    </row>
    <row r="32" spans="1:1" x14ac:dyDescent="0.2">
      <c r="A32" s="37">
        <f t="shared" si="0"/>
        <v>44247</v>
      </c>
    </row>
    <row r="33" spans="1:1" x14ac:dyDescent="0.2">
      <c r="A33" s="37">
        <f t="shared" si="0"/>
        <v>44248</v>
      </c>
    </row>
    <row r="34" spans="1:1" x14ac:dyDescent="0.2">
      <c r="A34" s="37">
        <f t="shared" si="0"/>
        <v>44254</v>
      </c>
    </row>
    <row r="35" spans="1:1" x14ac:dyDescent="0.2">
      <c r="A35" s="37">
        <f t="shared" si="0"/>
        <v>44255</v>
      </c>
    </row>
    <row r="36" spans="1:1" x14ac:dyDescent="0.2">
      <c r="A36" s="37">
        <f t="shared" si="0"/>
        <v>44261</v>
      </c>
    </row>
    <row r="37" spans="1:1" x14ac:dyDescent="0.2">
      <c r="A37" s="37">
        <f t="shared" si="0"/>
        <v>44262</v>
      </c>
    </row>
    <row r="38" spans="1:1" x14ac:dyDescent="0.2">
      <c r="A38" s="37">
        <f t="shared" si="0"/>
        <v>44268</v>
      </c>
    </row>
    <row r="39" spans="1:1" x14ac:dyDescent="0.2">
      <c r="A39" s="37">
        <f t="shared" si="0"/>
        <v>44269</v>
      </c>
    </row>
    <row r="40" spans="1:1" x14ac:dyDescent="0.2">
      <c r="A40" s="37">
        <f t="shared" si="0"/>
        <v>44275</v>
      </c>
    </row>
    <row r="41" spans="1:1" x14ac:dyDescent="0.2">
      <c r="A41" s="37">
        <f t="shared" si="0"/>
        <v>44276</v>
      </c>
    </row>
    <row r="42" spans="1:1" x14ac:dyDescent="0.2">
      <c r="A42" s="37">
        <f t="shared" si="0"/>
        <v>44282</v>
      </c>
    </row>
    <row r="43" spans="1:1" x14ac:dyDescent="0.2">
      <c r="A43" s="37">
        <f t="shared" si="0"/>
        <v>44283</v>
      </c>
    </row>
    <row r="44" spans="1:1" x14ac:dyDescent="0.2">
      <c r="A44" s="37">
        <f t="shared" si="0"/>
        <v>44289</v>
      </c>
    </row>
    <row r="45" spans="1:1" x14ac:dyDescent="0.2">
      <c r="A45" s="37">
        <f t="shared" si="0"/>
        <v>44290</v>
      </c>
    </row>
    <row r="46" spans="1:1" x14ac:dyDescent="0.2">
      <c r="A46" s="37">
        <f t="shared" si="0"/>
        <v>44296</v>
      </c>
    </row>
    <row r="47" spans="1:1" x14ac:dyDescent="0.2">
      <c r="A47" s="37">
        <f t="shared" si="0"/>
        <v>44297</v>
      </c>
    </row>
    <row r="48" spans="1:1" x14ac:dyDescent="0.2">
      <c r="A48" s="37">
        <f t="shared" si="0"/>
        <v>44303</v>
      </c>
    </row>
    <row r="49" spans="1:1" x14ac:dyDescent="0.2">
      <c r="A49" s="37">
        <f t="shared" si="0"/>
        <v>44304</v>
      </c>
    </row>
    <row r="50" spans="1:1" x14ac:dyDescent="0.2">
      <c r="A50" s="37">
        <f t="shared" si="0"/>
        <v>44310</v>
      </c>
    </row>
    <row r="51" spans="1:1" x14ac:dyDescent="0.2">
      <c r="A51" s="37">
        <f t="shared" si="0"/>
        <v>44311</v>
      </c>
    </row>
    <row r="52" spans="1:1" x14ac:dyDescent="0.2">
      <c r="A52" s="37">
        <f t="shared" si="0"/>
        <v>44317</v>
      </c>
    </row>
    <row r="53" spans="1:1" x14ac:dyDescent="0.2">
      <c r="A53" s="37">
        <f t="shared" si="0"/>
        <v>44318</v>
      </c>
    </row>
    <row r="54" spans="1:1" x14ac:dyDescent="0.2">
      <c r="A54" s="37">
        <f t="shared" si="0"/>
        <v>44324</v>
      </c>
    </row>
    <row r="55" spans="1:1" x14ac:dyDescent="0.2">
      <c r="A55" s="37">
        <f t="shared" si="0"/>
        <v>44325</v>
      </c>
    </row>
    <row r="56" spans="1:1" x14ac:dyDescent="0.2">
      <c r="A56" s="37">
        <f t="shared" si="0"/>
        <v>44331</v>
      </c>
    </row>
    <row r="57" spans="1:1" x14ac:dyDescent="0.2">
      <c r="A57" s="37">
        <f t="shared" si="0"/>
        <v>44332</v>
      </c>
    </row>
    <row r="58" spans="1:1" x14ac:dyDescent="0.2">
      <c r="A58" s="37">
        <f t="shared" si="0"/>
        <v>44338</v>
      </c>
    </row>
    <row r="59" spans="1:1" x14ac:dyDescent="0.2">
      <c r="A59" s="37">
        <f t="shared" si="0"/>
        <v>44339</v>
      </c>
    </row>
    <row r="60" spans="1:1" x14ac:dyDescent="0.2">
      <c r="A60" s="37">
        <f t="shared" si="0"/>
        <v>44345</v>
      </c>
    </row>
    <row r="61" spans="1:1" x14ac:dyDescent="0.2">
      <c r="A61" s="37">
        <f t="shared" si="0"/>
        <v>44346</v>
      </c>
    </row>
    <row r="62" spans="1:1" x14ac:dyDescent="0.2">
      <c r="A62" s="37">
        <f t="shared" si="0"/>
        <v>44352</v>
      </c>
    </row>
    <row r="63" spans="1:1" x14ac:dyDescent="0.2">
      <c r="A63" s="37">
        <f t="shared" si="0"/>
        <v>44353</v>
      </c>
    </row>
    <row r="64" spans="1:1" x14ac:dyDescent="0.2">
      <c r="A64" s="37">
        <f t="shared" si="0"/>
        <v>44359</v>
      </c>
    </row>
    <row r="65" spans="1:1" x14ac:dyDescent="0.2">
      <c r="A65" s="37">
        <f t="shared" si="0"/>
        <v>44360</v>
      </c>
    </row>
    <row r="66" spans="1:1" x14ac:dyDescent="0.2">
      <c r="A66" s="37">
        <f t="shared" si="0"/>
        <v>44366</v>
      </c>
    </row>
    <row r="67" spans="1:1" x14ac:dyDescent="0.2">
      <c r="A67" s="37">
        <f t="shared" si="0"/>
        <v>44367</v>
      </c>
    </row>
    <row r="68" spans="1:1" x14ac:dyDescent="0.2">
      <c r="A68" s="37">
        <f t="shared" si="0"/>
        <v>44373</v>
      </c>
    </row>
    <row r="69" spans="1:1" x14ac:dyDescent="0.2">
      <c r="A69" s="37">
        <f t="shared" si="0"/>
        <v>44374</v>
      </c>
    </row>
    <row r="70" spans="1:1" x14ac:dyDescent="0.2">
      <c r="A70" s="37">
        <f t="shared" si="0"/>
        <v>44380</v>
      </c>
    </row>
    <row r="71" spans="1:1" x14ac:dyDescent="0.2">
      <c r="A71" s="37">
        <f t="shared" si="0"/>
        <v>44381</v>
      </c>
    </row>
    <row r="72" spans="1:1" x14ac:dyDescent="0.2">
      <c r="A72" s="37">
        <f t="shared" si="0"/>
        <v>44387</v>
      </c>
    </row>
    <row r="73" spans="1:1" x14ac:dyDescent="0.2">
      <c r="A73" s="37">
        <f t="shared" si="0"/>
        <v>44388</v>
      </c>
    </row>
    <row r="74" spans="1:1" x14ac:dyDescent="0.2">
      <c r="A74" s="37">
        <f t="shared" si="0"/>
        <v>44394</v>
      </c>
    </row>
    <row r="75" spans="1:1" x14ac:dyDescent="0.2">
      <c r="A75" s="37">
        <f t="shared" si="0"/>
        <v>44395</v>
      </c>
    </row>
    <row r="76" spans="1:1" x14ac:dyDescent="0.2">
      <c r="A76" s="37">
        <f t="shared" si="0"/>
        <v>44401</v>
      </c>
    </row>
    <row r="77" spans="1:1" x14ac:dyDescent="0.2">
      <c r="A77" s="37">
        <f t="shared" si="0"/>
        <v>44402</v>
      </c>
    </row>
    <row r="78" spans="1:1" x14ac:dyDescent="0.2">
      <c r="A78" s="37">
        <f t="shared" si="0"/>
        <v>44408</v>
      </c>
    </row>
    <row r="79" spans="1:1" x14ac:dyDescent="0.2">
      <c r="A79" s="37">
        <f t="shared" si="0"/>
        <v>44409</v>
      </c>
    </row>
    <row r="80" spans="1:1" x14ac:dyDescent="0.2">
      <c r="A80" s="37">
        <f>IF(WEEKDAY(A79)=7,A79+1,A79+(7-WEEKDAY(A79)))</f>
        <v>44415</v>
      </c>
    </row>
    <row r="81" spans="1:1" x14ac:dyDescent="0.2">
      <c r="A81" s="37">
        <f t="shared" si="0"/>
        <v>44416</v>
      </c>
    </row>
    <row r="82" spans="1:1" x14ac:dyDescent="0.2">
      <c r="A82" s="37">
        <f t="shared" si="0"/>
        <v>44422</v>
      </c>
    </row>
    <row r="83" spans="1:1" x14ac:dyDescent="0.2">
      <c r="A83" s="37">
        <f t="shared" si="0"/>
        <v>44423</v>
      </c>
    </row>
    <row r="84" spans="1:1" x14ac:dyDescent="0.2">
      <c r="A84" s="37">
        <f t="shared" ref="A84:A107" si="1">IF(WEEKDAY(A83)=7,A83+1,A83+(7-WEEKDAY(A83)))</f>
        <v>44429</v>
      </c>
    </row>
    <row r="85" spans="1:1" x14ac:dyDescent="0.2">
      <c r="A85" s="37">
        <f t="shared" si="1"/>
        <v>44430</v>
      </c>
    </row>
    <row r="86" spans="1:1" x14ac:dyDescent="0.2">
      <c r="A86" s="37">
        <f t="shared" si="1"/>
        <v>44436</v>
      </c>
    </row>
    <row r="87" spans="1:1" x14ac:dyDescent="0.2">
      <c r="A87" s="37">
        <f t="shared" si="1"/>
        <v>44437</v>
      </c>
    </row>
    <row r="88" spans="1:1" x14ac:dyDescent="0.2">
      <c r="A88" s="37">
        <f t="shared" si="1"/>
        <v>44443</v>
      </c>
    </row>
    <row r="89" spans="1:1" x14ac:dyDescent="0.2">
      <c r="A89" s="37">
        <f t="shared" si="1"/>
        <v>44444</v>
      </c>
    </row>
    <row r="90" spans="1:1" x14ac:dyDescent="0.2">
      <c r="A90" s="37">
        <f t="shared" si="1"/>
        <v>44450</v>
      </c>
    </row>
    <row r="91" spans="1:1" x14ac:dyDescent="0.2">
      <c r="A91" s="37">
        <f t="shared" si="1"/>
        <v>44451</v>
      </c>
    </row>
    <row r="92" spans="1:1" x14ac:dyDescent="0.2">
      <c r="A92" s="37">
        <f t="shared" si="1"/>
        <v>44457</v>
      </c>
    </row>
    <row r="93" spans="1:1" x14ac:dyDescent="0.2">
      <c r="A93" s="37">
        <f t="shared" si="1"/>
        <v>44458</v>
      </c>
    </row>
    <row r="94" spans="1:1" x14ac:dyDescent="0.2">
      <c r="A94" s="37">
        <f t="shared" si="1"/>
        <v>44464</v>
      </c>
    </row>
    <row r="95" spans="1:1" x14ac:dyDescent="0.2">
      <c r="A95" s="37">
        <f t="shared" si="1"/>
        <v>44465</v>
      </c>
    </row>
    <row r="96" spans="1:1" x14ac:dyDescent="0.2">
      <c r="A96" s="37">
        <f t="shared" si="1"/>
        <v>44471</v>
      </c>
    </row>
    <row r="97" spans="1:1" x14ac:dyDescent="0.2">
      <c r="A97" s="37">
        <f t="shared" si="1"/>
        <v>44472</v>
      </c>
    </row>
    <row r="98" spans="1:1" x14ac:dyDescent="0.2">
      <c r="A98" s="37">
        <f t="shared" si="1"/>
        <v>44478</v>
      </c>
    </row>
    <row r="99" spans="1:1" x14ac:dyDescent="0.2">
      <c r="A99" s="37">
        <f t="shared" si="1"/>
        <v>44479</v>
      </c>
    </row>
    <row r="100" spans="1:1" x14ac:dyDescent="0.2">
      <c r="A100" s="37">
        <f t="shared" si="1"/>
        <v>44485</v>
      </c>
    </row>
    <row r="101" spans="1:1" x14ac:dyDescent="0.2">
      <c r="A101" s="37">
        <f t="shared" si="1"/>
        <v>44486</v>
      </c>
    </row>
    <row r="102" spans="1:1" x14ac:dyDescent="0.2">
      <c r="A102" s="37">
        <f t="shared" si="1"/>
        <v>44492</v>
      </c>
    </row>
    <row r="103" spans="1:1" x14ac:dyDescent="0.2">
      <c r="A103" s="37">
        <f t="shared" si="1"/>
        <v>44493</v>
      </c>
    </row>
    <row r="104" spans="1:1" x14ac:dyDescent="0.2">
      <c r="A104" s="37">
        <f t="shared" si="1"/>
        <v>44499</v>
      </c>
    </row>
    <row r="105" spans="1:1" x14ac:dyDescent="0.2">
      <c r="A105" s="37">
        <f t="shared" si="1"/>
        <v>44500</v>
      </c>
    </row>
    <row r="106" spans="1:1" x14ac:dyDescent="0.2">
      <c r="A106" s="37">
        <f t="shared" si="1"/>
        <v>44506</v>
      </c>
    </row>
    <row r="107" spans="1:1" x14ac:dyDescent="0.2">
      <c r="A107" s="37">
        <f t="shared" si="1"/>
        <v>44507</v>
      </c>
    </row>
    <row r="108" spans="1:1" x14ac:dyDescent="0.2">
      <c r="A108" s="37">
        <f>IF(WEEKDAY(A107)=7,A107+1,A107+(7-WEEKDAY(A107)))</f>
        <v>44513</v>
      </c>
    </row>
    <row r="109" spans="1:1" x14ac:dyDescent="0.2">
      <c r="A109" s="37">
        <f t="shared" ref="A109:A117" si="2">IF(WEEKDAY(A108)=7,A108+1,A108+(7-WEEKDAY(A108)))</f>
        <v>44514</v>
      </c>
    </row>
    <row r="110" spans="1:1" x14ac:dyDescent="0.2">
      <c r="A110" s="37">
        <f t="shared" si="2"/>
        <v>44520</v>
      </c>
    </row>
    <row r="111" spans="1:1" x14ac:dyDescent="0.2">
      <c r="A111" s="37">
        <f t="shared" si="2"/>
        <v>44521</v>
      </c>
    </row>
    <row r="112" spans="1:1" x14ac:dyDescent="0.2">
      <c r="A112" s="37">
        <f t="shared" si="2"/>
        <v>44527</v>
      </c>
    </row>
    <row r="113" spans="1:1" x14ac:dyDescent="0.2">
      <c r="A113" s="37">
        <f t="shared" si="2"/>
        <v>44528</v>
      </c>
    </row>
    <row r="114" spans="1:1" x14ac:dyDescent="0.2">
      <c r="A114" s="37">
        <f t="shared" si="2"/>
        <v>44534</v>
      </c>
    </row>
    <row r="115" spans="1:1" x14ac:dyDescent="0.2">
      <c r="A115" s="37">
        <f t="shared" si="2"/>
        <v>44535</v>
      </c>
    </row>
    <row r="116" spans="1:1" x14ac:dyDescent="0.2">
      <c r="A116" s="37">
        <f t="shared" si="2"/>
        <v>44541</v>
      </c>
    </row>
    <row r="117" spans="1:1" x14ac:dyDescent="0.2">
      <c r="A117" s="37">
        <f t="shared" si="2"/>
        <v>44542</v>
      </c>
    </row>
    <row r="118" spans="1:1" x14ac:dyDescent="0.2">
      <c r="A118" s="37">
        <f>IF(WEEKDAY(A117)=7,A117+1,A117+(7-WEEKDAY(A117)))</f>
        <v>44548</v>
      </c>
    </row>
    <row r="119" spans="1:1" x14ac:dyDescent="0.2">
      <c r="A119" s="37">
        <f t="shared" ref="A119" si="3">IF(WEEKDAY(A118)=7,A118+1,A118+(7-WEEKDAY(A118)))</f>
        <v>44549</v>
      </c>
    </row>
    <row r="120" spans="1:1" x14ac:dyDescent="0.2">
      <c r="A120" s="37">
        <f>IF(WEEKDAY(A119)=7,A119+1,A119+(7-WEEKDAY(A119)))</f>
        <v>44555</v>
      </c>
    </row>
    <row r="121" spans="1:1" x14ac:dyDescent="0.2">
      <c r="A121" s="37">
        <f t="shared" ref="A121" si="4">IF(WEEKDAY(A120)=7,A120+1,A120+(7-WEEKDAY(A120)))</f>
        <v>44556</v>
      </c>
    </row>
    <row r="122" spans="1:1" x14ac:dyDescent="0.2">
      <c r="A122" s="36"/>
    </row>
  </sheetData>
  <mergeCells count="12">
    <mergeCell ref="CO5:CU5"/>
    <mergeCell ref="E5:K5"/>
    <mergeCell ref="M5:S5"/>
    <mergeCell ref="U5:AA5"/>
    <mergeCell ref="AC5:AI5"/>
    <mergeCell ref="AK5:AQ5"/>
    <mergeCell ref="AS5:AY5"/>
    <mergeCell ref="BA5:BG5"/>
    <mergeCell ref="BI5:BO5"/>
    <mergeCell ref="BQ5:BW5"/>
    <mergeCell ref="BY5:CE5"/>
    <mergeCell ref="CG5:CM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6"/>
  <sheetViews>
    <sheetView workbookViewId="0"/>
  </sheetViews>
  <sheetFormatPr baseColWidth="10" defaultColWidth="8.83203125" defaultRowHeight="15" x14ac:dyDescent="0.2"/>
  <cols>
    <col min="1" max="1" width="10.6640625" customWidth="1"/>
    <col min="2" max="2" width="13" customWidth="1"/>
  </cols>
  <sheetData>
    <row r="1" spans="1:1" ht="16" thickBot="1" x14ac:dyDescent="0.25">
      <c r="A1" s="35" t="s">
        <v>14</v>
      </c>
    </row>
    <row r="2" spans="1:1" x14ac:dyDescent="0.2">
      <c r="A2" s="4" t="s">
        <v>0</v>
      </c>
    </row>
    <row r="3" spans="1:1" x14ac:dyDescent="0.2">
      <c r="A3" s="4" t="s">
        <v>1</v>
      </c>
    </row>
    <row r="4" spans="1:1" x14ac:dyDescent="0.2">
      <c r="A4" s="4" t="s">
        <v>2</v>
      </c>
    </row>
    <row r="5" spans="1:1" x14ac:dyDescent="0.2">
      <c r="A5" s="4" t="s">
        <v>3</v>
      </c>
    </row>
    <row r="6" spans="1:1" ht="16" thickBot="1" x14ac:dyDescent="0.25">
      <c r="A6" s="5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>
      <selection activeCell="F31" sqref="F31"/>
    </sheetView>
  </sheetViews>
  <sheetFormatPr baseColWidth="10" defaultColWidth="8.83203125" defaultRowHeight="15" x14ac:dyDescent="0.2"/>
  <cols>
    <col min="1" max="1" width="15.6640625" bestFit="1" customWidth="1"/>
    <col min="3" max="3" width="12.6640625" bestFit="1" customWidth="1"/>
  </cols>
  <sheetData>
    <row r="1" spans="1:3" x14ac:dyDescent="0.2">
      <c r="A1" s="31" t="s">
        <v>45</v>
      </c>
      <c r="C1" s="31" t="s">
        <v>46</v>
      </c>
    </row>
    <row r="2" spans="1:3" x14ac:dyDescent="0.2">
      <c r="A2" t="s">
        <v>47</v>
      </c>
      <c r="C2" t="s">
        <v>48</v>
      </c>
    </row>
    <row r="3" spans="1:3" x14ac:dyDescent="0.2">
      <c r="A3" t="s">
        <v>49</v>
      </c>
      <c r="C3" t="s">
        <v>50</v>
      </c>
    </row>
    <row r="4" spans="1:3" x14ac:dyDescent="0.2">
      <c r="A4" t="s">
        <v>51</v>
      </c>
      <c r="C4" t="s">
        <v>52</v>
      </c>
    </row>
    <row r="5" spans="1:3" x14ac:dyDescent="0.2">
      <c r="A5" t="s">
        <v>53</v>
      </c>
      <c r="C5" t="s">
        <v>54</v>
      </c>
    </row>
    <row r="6" spans="1:3" x14ac:dyDescent="0.2">
      <c r="A6" t="s">
        <v>55</v>
      </c>
      <c r="C6" t="s">
        <v>56</v>
      </c>
    </row>
    <row r="7" spans="1:3" x14ac:dyDescent="0.2">
      <c r="A7" t="s">
        <v>57</v>
      </c>
    </row>
    <row r="8" spans="1:3" x14ac:dyDescent="0.2">
      <c r="A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Calendar</vt:lpstr>
      <vt:lpstr>Holidays</vt:lpstr>
      <vt:lpstr>Legend</vt:lpstr>
      <vt:lpstr>Employees</vt:lpstr>
      <vt:lpstr>employees_names</vt:lpstr>
      <vt:lpstr>holidays</vt:lpstr>
      <vt:lpstr>leave_type</vt:lpstr>
      <vt:lpstr>weekends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</dc:creator>
  <cp:lastModifiedBy>Bogdan</cp:lastModifiedBy>
  <cp:lastPrinted>2019-05-26T23:27:42Z</cp:lastPrinted>
  <dcterms:created xsi:type="dcterms:W3CDTF">2019-05-26T22:52:40Z</dcterms:created>
  <dcterms:modified xsi:type="dcterms:W3CDTF">2020-12-18T12:09:19Z</dcterms:modified>
</cp:coreProperties>
</file>